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 in £" sheetId="1" r:id="rId4"/>
    <sheet state="visible" name="Overview in €" sheetId="2" r:id="rId5"/>
    <sheet state="visible" name="Input from official annual repo" sheetId="3" r:id="rId6"/>
    <sheet state="visible" name="Ark3" sheetId="4" r:id="rId7"/>
  </sheets>
  <definedNames/>
  <calcPr/>
  <extLst>
    <ext uri="GoogleSheetsCustomDataVersion2">
      <go:sheetsCustomData xmlns:go="http://customooxmlschemas.google.com/" r:id="rId8" roundtripDataChecksum="Lz333NmwA4hMSpVaRzGvV2F+5ULqXr94eogS5lz0I1I="/>
    </ext>
  </extLst>
</workbook>
</file>

<file path=xl/sharedStrings.xml><?xml version="1.0" encoding="utf-8"?>
<sst xmlns="http://schemas.openxmlformats.org/spreadsheetml/2006/main" count="128" uniqueCount="71">
  <si>
    <t>From official annual report</t>
  </si>
  <si>
    <t>Cost of sales</t>
  </si>
  <si>
    <t>IS4OA</t>
  </si>
  <si>
    <t>DOAJ income and expenses 2013-2025</t>
  </si>
  <si>
    <t xml:space="preserve">Online library licence and management costs </t>
  </si>
  <si>
    <t>DOAJ Foundation</t>
  </si>
  <si>
    <t xml:space="preserve"> </t>
  </si>
  <si>
    <t xml:space="preserve">TCS costs </t>
  </si>
  <si>
    <t xml:space="preserve">Open Access Journal Toolkit costs </t>
  </si>
  <si>
    <t>£</t>
  </si>
  <si>
    <t>DKK</t>
  </si>
  <si>
    <t>GBP to USD</t>
  </si>
  <si>
    <t>All numbers in € (EUR)</t>
  </si>
  <si>
    <t>Employment costs</t>
  </si>
  <si>
    <t>All numbers in £ (GBP)</t>
  </si>
  <si>
    <t xml:space="preserve">Subcontract cost </t>
  </si>
  <si>
    <t xml:space="preserve">Employee costs </t>
  </si>
  <si>
    <t>2025*</t>
  </si>
  <si>
    <t>2024 Cost incl. VAT ($)</t>
  </si>
  <si>
    <t>USD to GBP</t>
  </si>
  <si>
    <t>General administrative expenses</t>
  </si>
  <si>
    <t xml:space="preserve">Computer software and maintenance costs </t>
  </si>
  <si>
    <t xml:space="preserve">Membership and subscriptions </t>
  </si>
  <si>
    <t xml:space="preserve">Donations to Danish Foundation Charity </t>
  </si>
  <si>
    <t>Income</t>
  </si>
  <si>
    <t xml:space="preserve">Sundry expenses </t>
  </si>
  <si>
    <t xml:space="preserve">Travel and subsistence </t>
  </si>
  <si>
    <t xml:space="preserve">Accountancy fees </t>
  </si>
  <si>
    <t xml:space="preserve">Insurance </t>
  </si>
  <si>
    <t xml:space="preserve">Legal and professional fees </t>
  </si>
  <si>
    <t xml:space="preserve">Meta-data survey </t>
  </si>
  <si>
    <t>Finance charges</t>
  </si>
  <si>
    <t xml:space="preserve">Bank charges </t>
  </si>
  <si>
    <t xml:space="preserve">Paypal charges </t>
  </si>
  <si>
    <t>Depreciation costs</t>
  </si>
  <si>
    <t xml:space="preserve">Depreciation of website </t>
  </si>
  <si>
    <t>Online library special projects</t>
  </si>
  <si>
    <t xml:space="preserve">Impairment loss of website </t>
  </si>
  <si>
    <t>Expenses</t>
  </si>
  <si>
    <t>JASPER costs</t>
  </si>
  <si>
    <t>DOAJ Staff</t>
  </si>
  <si>
    <t>Director</t>
  </si>
  <si>
    <t>IT-services</t>
  </si>
  <si>
    <t>no VAT</t>
  </si>
  <si>
    <t>Meetings, conferences, travel etc.</t>
  </si>
  <si>
    <t>(Assumed 2% rise from 2024 to 2025)</t>
  </si>
  <si>
    <t>PR/Marketing, Accounting, Bank Charges &amp; Misc.</t>
  </si>
  <si>
    <t>Capital to establish Danish Foundation deposited with lawyer</t>
  </si>
  <si>
    <t>PR/Marketing, Accounting, Bank Charges, Corp.Tax. &amp; Misc.</t>
  </si>
  <si>
    <t>Metadata survey</t>
  </si>
  <si>
    <t>IDRC expenses re Ambassadors</t>
  </si>
  <si>
    <t>Ambassadors compensation</t>
  </si>
  <si>
    <t>Other expenses</t>
  </si>
  <si>
    <t>Total expenses</t>
  </si>
  <si>
    <t>Debt (to Director)</t>
  </si>
  <si>
    <t>Corp.Tax.</t>
  </si>
  <si>
    <t xml:space="preserve">Balance for Year  </t>
  </si>
  <si>
    <t>Total costs inkl. depreciations</t>
  </si>
  <si>
    <t>For IOI intra finder update</t>
  </si>
  <si>
    <t>Financial income</t>
  </si>
  <si>
    <t>$</t>
  </si>
  <si>
    <t>Contribution</t>
  </si>
  <si>
    <t>Profit/loss before tax</t>
  </si>
  <si>
    <t>*For 2025 the table shows the combined accounts for IS4OA (December 2024 - November 2025) for IS4OA and for the DOAJ Foundation (January - December 2025)</t>
  </si>
  <si>
    <t>Liabilities</t>
  </si>
  <si>
    <t>Corp. tax</t>
  </si>
  <si>
    <t>Assets</t>
  </si>
  <si>
    <t>Exchange rate £ to €</t>
  </si>
  <si>
    <t>DKK to €</t>
  </si>
  <si>
    <t>Data source:</t>
  </si>
  <si>
    <t>https://fxtop.com/en/historical-currency-converter.php?A=1&amp;C1=GBP&amp;C2=EUR&amp;DD=30&amp;MM=11&amp;YYYY=2013&amp;btnOK=Go%21&amp;B=1&amp;P=-2&amp;I=1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</si>
</sst>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#,##0.00000"/>
    <numFmt numFmtId="166" formatCode="#,##0.000000"/>
  </numFmts>
  <fonts count="24">
    <font>
      <sz val="11.0"/>
      <color theme="1"/>
      <name val="Arial"/>
      <scheme val="minor"/>
    </font>
    <font>
      <b/>
      <color theme="1"/>
      <name val="Calibri"/>
    </font>
    <font>
      <b/>
      <sz val="14.0"/>
      <color theme="1"/>
      <name val="Arial"/>
    </font>
    <font>
      <b/>
      <sz val="11.0"/>
      <color theme="1"/>
      <name val="Arial"/>
    </font>
    <font>
      <b/>
      <color theme="1"/>
      <name val="Arial"/>
      <scheme val="minor"/>
    </font>
    <font>
      <b/>
      <color rgb="FF000000"/>
      <name val="&quot;Times New Roman&quot;"/>
    </font>
    <font/>
    <font>
      <sz val="11.0"/>
      <color theme="1"/>
      <name val="Arial"/>
    </font>
    <font>
      <color theme="1"/>
      <name val="Calibri"/>
    </font>
    <font>
      <color theme="1"/>
      <name val="Arial"/>
      <scheme val="minor"/>
    </font>
    <font>
      <color theme="1"/>
      <name val="Arial"/>
    </font>
    <font>
      <b/>
      <sz val="11.0"/>
      <color theme="1"/>
      <name val="Aptos Narrow"/>
    </font>
    <font>
      <b/>
      <sz val="11.0"/>
      <color theme="1"/>
      <name val="Calibri"/>
    </font>
    <font>
      <sz val="11.0"/>
      <color theme="1"/>
      <name val="Calibri"/>
    </font>
    <font>
      <color rgb="FF000000"/>
      <name val="&quot;Times New Roman&quot;"/>
    </font>
    <font>
      <sz val="11.0"/>
      <color theme="1"/>
      <name val="Aptos Narrow"/>
    </font>
    <font>
      <b/>
      <sz val="11.0"/>
      <color rgb="FF000000"/>
      <name val="Calibri"/>
    </font>
    <font>
      <sz val="11.0"/>
      <color rgb="FF000000"/>
      <name val="Calibri"/>
    </font>
    <font>
      <b/>
      <color theme="1"/>
      <name val="Arial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sz val="9.0"/>
      <color theme="1"/>
      <name val="Arial"/>
      <scheme val="minor"/>
    </font>
    <font>
      <sz val="12.0"/>
      <color rgb="FF000000"/>
      <name val="Roboto"/>
    </font>
    <font>
      <u/>
      <color rgb="FF0000FF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7">
    <border/>
    <border>
      <left/>
      <top/>
      <bottom/>
    </border>
    <border>
      <left style="thin">
        <color rgb="FF4F81BD"/>
      </left>
      <top style="thin">
        <color rgb="FF4F81BD"/>
      </top>
      <bottom style="thin">
        <color rgb="FF4F81BD"/>
      </bottom>
    </border>
    <border>
      <top style="thin">
        <color rgb="FF4F81BD"/>
      </top>
      <bottom style="thin">
        <color rgb="FF4F81BD"/>
      </bottom>
    </border>
    <border>
      <right style="thin">
        <color rgb="FF4F81BD"/>
      </right>
      <top style="thin">
        <color rgb="FF4F81BD"/>
      </top>
      <bottom style="thin">
        <color rgb="FF4F81BD"/>
      </bottom>
    </border>
    <border>
      <top/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vertical="bottom"/>
    </xf>
    <xf borderId="0" fillId="0" fontId="4" numFmtId="0" xfId="0" applyAlignment="1" applyFont="1">
      <alignment readingOrder="0"/>
    </xf>
    <xf borderId="2" fillId="2" fontId="2" numFmtId="0" xfId="0" applyAlignment="1" applyBorder="1" applyFill="1" applyFont="1">
      <alignment horizontal="center" readingOrder="0" vertical="center"/>
    </xf>
    <xf borderId="0" fillId="0" fontId="5" numFmtId="0" xfId="0" applyAlignment="1" applyFont="1">
      <alignment horizontal="right" readingOrder="0"/>
    </xf>
    <xf borderId="3" fillId="0" fontId="6" numFmtId="0" xfId="0" applyBorder="1" applyFont="1"/>
    <xf borderId="0" fillId="0" fontId="7" numFmtId="0" xfId="0" applyAlignment="1" applyFont="1">
      <alignment readingOrder="0" vertical="bottom"/>
    </xf>
    <xf borderId="0" fillId="0" fontId="8" numFmtId="0" xfId="0" applyAlignment="1" applyFont="1">
      <alignment readingOrder="0" vertical="bottom"/>
    </xf>
    <xf borderId="1" fillId="2" fontId="2" numFmtId="0" xfId="0" applyAlignment="1" applyBorder="1" applyFill="1" applyFont="1">
      <alignment horizontal="center" readingOrder="0" vertical="center"/>
    </xf>
    <xf borderId="4" fillId="0" fontId="6" numFmtId="0" xfId="0" applyBorder="1" applyFont="1"/>
    <xf borderId="0" fillId="0" fontId="8" numFmtId="0" xfId="0" applyAlignment="1" applyFont="1">
      <alignment horizontal="center" readingOrder="0" vertical="bottom"/>
    </xf>
    <xf borderId="5" fillId="0" fontId="6" numFmtId="0" xfId="0" applyBorder="1" applyFont="1"/>
    <xf borderId="0" fillId="3" fontId="9" numFmtId="0" xfId="0" applyFill="1" applyFont="1"/>
    <xf borderId="0" fillId="0" fontId="10" numFmtId="0" xfId="0" applyAlignment="1" applyFont="1">
      <alignment vertical="bottom"/>
    </xf>
    <xf borderId="0" fillId="3" fontId="9" numFmtId="0" xfId="0" applyAlignment="1" applyFill="1" applyFont="1">
      <alignment readingOrder="0"/>
    </xf>
    <xf borderId="0" fillId="3" fontId="9" numFmtId="164" xfId="0" applyAlignment="1" applyFill="1" applyFont="1" applyNumberFormat="1">
      <alignment readingOrder="0"/>
    </xf>
    <xf borderId="0" fillId="0" fontId="9" numFmtId="3" xfId="0" applyAlignment="1" applyFont="1" applyNumberFormat="1">
      <alignment readingOrder="0"/>
    </xf>
    <xf borderId="0" fillId="0" fontId="3" numFmtId="0" xfId="0" applyAlignment="1" applyFont="1">
      <alignment horizontal="right" readingOrder="0" vertical="bottom"/>
    </xf>
    <xf borderId="0" fillId="0" fontId="11" numFmtId="0" xfId="0" applyAlignment="1" applyFont="1">
      <alignment horizontal="right" vertical="bottom"/>
    </xf>
    <xf borderId="0" fillId="0" fontId="12" numFmtId="3" xfId="0" applyAlignment="1" applyFont="1" applyNumberFormat="1">
      <alignment horizontal="center"/>
    </xf>
    <xf borderId="0" fillId="0" fontId="9" numFmtId="164" xfId="0" applyAlignment="1" applyFont="1" applyNumberFormat="1">
      <alignment readingOrder="0"/>
    </xf>
    <xf borderId="0" fillId="0" fontId="13" numFmtId="0" xfId="0" applyFont="1"/>
    <xf borderId="0" fillId="0" fontId="12" numFmtId="0" xfId="0" applyAlignment="1" applyFont="1">
      <alignment vertical="bottom"/>
    </xf>
    <xf borderId="0" fillId="4" fontId="10" numFmtId="0" xfId="0" applyFill="1" applyFont="1"/>
    <xf borderId="0" fillId="0" fontId="1" numFmtId="0" xfId="0" applyAlignment="1" applyFont="1">
      <alignment readingOrder="0"/>
    </xf>
    <xf borderId="0" fillId="0" fontId="7" numFmtId="3" xfId="0" applyAlignment="1" applyFont="1" applyNumberFormat="1">
      <alignment readingOrder="0" vertical="bottom"/>
    </xf>
    <xf borderId="0" fillId="0" fontId="5" numFmtId="0" xfId="0" applyAlignment="1" applyFont="1">
      <alignment horizontal="right"/>
    </xf>
    <xf borderId="0" fillId="0" fontId="1" numFmtId="0" xfId="0" applyAlignment="1" applyFont="1">
      <alignment readingOrder="0" vertical="bottom"/>
    </xf>
    <xf borderId="0" fillId="0" fontId="7" numFmtId="0" xfId="0" applyAlignment="1" applyFont="1">
      <alignment vertical="bottom"/>
    </xf>
    <xf borderId="0" fillId="0" fontId="12" numFmtId="0" xfId="0" applyAlignment="1" applyFont="1">
      <alignment readingOrder="0"/>
    </xf>
    <xf borderId="0" fillId="0" fontId="12" numFmtId="0" xfId="0" applyAlignment="1" applyFont="1">
      <alignment horizontal="center"/>
    </xf>
    <xf borderId="0" fillId="0" fontId="12" numFmtId="0" xfId="0" applyFont="1"/>
    <xf borderId="0" fillId="0" fontId="5" numFmtId="0" xfId="0" applyFont="1"/>
    <xf borderId="0" fillId="0" fontId="9" numFmtId="0" xfId="0" applyAlignment="1" applyFont="1">
      <alignment readingOrder="0"/>
    </xf>
    <xf borderId="0" fillId="0" fontId="12" numFmtId="1" xfId="0" applyAlignment="1" applyFont="1" applyNumberFormat="1">
      <alignment horizontal="center"/>
    </xf>
    <xf borderId="0" fillId="0" fontId="14" numFmtId="0" xfId="0" applyAlignment="1" applyFont="1">
      <alignment readingOrder="0"/>
    </xf>
    <xf borderId="0" fillId="4" fontId="12" numFmtId="0" xfId="0" applyAlignment="1" applyFill="1" applyFont="1">
      <alignment horizontal="center" readingOrder="0"/>
    </xf>
    <xf borderId="0" fillId="0" fontId="12" numFmtId="0" xfId="0" applyAlignment="1" applyFont="1">
      <alignment horizontal="center" readingOrder="0"/>
    </xf>
    <xf borderId="0" fillId="0" fontId="14" numFmtId="0" xfId="0" applyAlignment="1" applyFont="1">
      <alignment horizontal="right"/>
    </xf>
    <xf borderId="0" fillId="3" fontId="12" numFmtId="0" xfId="0" applyAlignment="1" applyFill="1" applyFont="1">
      <alignment horizontal="center" readingOrder="0"/>
    </xf>
    <xf borderId="0" fillId="3" fontId="12" numFmtId="0" xfId="0" applyAlignment="1" applyFill="1" applyFont="1">
      <alignment horizontal="center"/>
    </xf>
    <xf borderId="0" fillId="0" fontId="13" numFmtId="0" xfId="0" applyAlignment="1" applyFont="1">
      <alignment readingOrder="0" vertical="bottom"/>
    </xf>
    <xf borderId="0" fillId="0" fontId="14" numFmtId="0" xfId="0" applyAlignment="1" applyFont="1">
      <alignment horizontal="right" readingOrder="0"/>
    </xf>
    <xf borderId="0" fillId="0" fontId="13" numFmtId="3" xfId="0" applyAlignment="1" applyFont="1" applyNumberFormat="1">
      <alignment readingOrder="0" vertical="bottom"/>
    </xf>
    <xf borderId="0" fillId="0" fontId="7" numFmtId="0" xfId="0" applyFont="1"/>
    <xf borderId="0" fillId="0" fontId="13" numFmtId="3" xfId="0" applyFont="1" applyNumberFormat="1"/>
    <xf borderId="0" fillId="0" fontId="15" numFmtId="0" xfId="0" applyAlignment="1" applyFont="1">
      <alignment vertical="bottom"/>
    </xf>
    <xf borderId="0" fillId="0" fontId="12" numFmtId="3" xfId="0" applyFont="1" applyNumberFormat="1"/>
    <xf borderId="0" fillId="0" fontId="15" numFmtId="3" xfId="0" applyAlignment="1" applyFont="1" applyNumberFormat="1">
      <alignment vertical="bottom"/>
    </xf>
    <xf borderId="0" fillId="0" fontId="16" numFmtId="3" xfId="0" applyFont="1" applyNumberFormat="1"/>
    <xf borderId="0" fillId="5" fontId="12" numFmtId="3" xfId="0" applyAlignment="1" applyFill="1" applyFont="1" applyNumberFormat="1">
      <alignment horizontal="center"/>
    </xf>
    <xf borderId="0" fillId="0" fontId="15" numFmtId="3" xfId="0" applyAlignment="1" applyFont="1" applyNumberFormat="1">
      <alignment horizontal="right" vertical="bottom"/>
    </xf>
    <xf borderId="0" fillId="4" fontId="12" numFmtId="3" xfId="0" applyAlignment="1" applyFill="1" applyFont="1" applyNumberFormat="1">
      <alignment vertical="bottom"/>
    </xf>
    <xf borderId="0" fillId="4" fontId="12" numFmtId="3" xfId="0" applyAlignment="1" applyFill="1" applyFont="1" applyNumberFormat="1">
      <alignment readingOrder="0" vertical="bottom"/>
    </xf>
    <xf borderId="0" fillId="3" fontId="12" numFmtId="0" xfId="0" applyFill="1" applyFont="1"/>
    <xf borderId="0" fillId="0" fontId="9" numFmtId="3" xfId="0" applyFont="1" applyNumberFormat="1"/>
    <xf borderId="0" fillId="3" fontId="12" numFmtId="3" xfId="0" applyFill="1" applyFont="1" applyNumberFormat="1"/>
    <xf borderId="0" fillId="0" fontId="8" numFmtId="3" xfId="0" applyAlignment="1" applyFont="1" applyNumberFormat="1">
      <alignment readingOrder="0" vertical="bottom"/>
    </xf>
    <xf borderId="0" fillId="0" fontId="8" numFmtId="0" xfId="0" applyAlignment="1" applyFont="1">
      <alignment vertical="bottom"/>
    </xf>
    <xf borderId="0" fillId="0" fontId="13" numFmtId="0" xfId="0" applyAlignment="1" applyFont="1">
      <alignment vertical="bottom"/>
    </xf>
    <xf borderId="0" fillId="0" fontId="17" numFmtId="3" xfId="0" applyFont="1" applyNumberFormat="1"/>
    <xf borderId="0" fillId="4" fontId="13" numFmtId="3" xfId="0" applyFill="1" applyFont="1" applyNumberFormat="1"/>
    <xf borderId="6" fillId="0" fontId="8" numFmtId="0" xfId="0" applyAlignment="1" applyBorder="1" applyFont="1">
      <alignment vertical="bottom"/>
    </xf>
    <xf borderId="6" fillId="0" fontId="1" numFmtId="3" xfId="0" applyAlignment="1" applyBorder="1" applyFont="1" applyNumberFormat="1">
      <alignment readingOrder="0" vertical="bottom"/>
    </xf>
    <xf borderId="6" fillId="0" fontId="1" numFmtId="0" xfId="0" applyAlignment="1" applyBorder="1" applyFont="1">
      <alignment vertical="bottom"/>
    </xf>
    <xf borderId="6" fillId="0" fontId="10" numFmtId="0" xfId="0" applyAlignment="1" applyBorder="1" applyFont="1">
      <alignment vertical="bottom"/>
    </xf>
    <xf borderId="0" fillId="0" fontId="13" numFmtId="3" xfId="0" applyAlignment="1" applyFont="1" applyNumberFormat="1">
      <alignment readingOrder="0"/>
    </xf>
    <xf borderId="0" fillId="0" fontId="8" numFmtId="0" xfId="0" applyAlignment="1" applyFont="1">
      <alignment vertical="bottom"/>
    </xf>
    <xf borderId="0" fillId="0" fontId="8" numFmtId="3" xfId="0" applyAlignment="1" applyFont="1" applyNumberFormat="1">
      <alignment vertical="bottom"/>
    </xf>
    <xf borderId="0" fillId="6" fontId="9" numFmtId="3" xfId="0" applyFill="1" applyFont="1" applyNumberFormat="1"/>
    <xf borderId="6" fillId="0" fontId="1" numFmtId="3" xfId="0" applyAlignment="1" applyBorder="1" applyFont="1" applyNumberFormat="1">
      <alignment vertical="bottom"/>
    </xf>
    <xf borderId="0" fillId="0" fontId="13" numFmtId="0" xfId="0" applyAlignment="1" applyFont="1">
      <alignment readingOrder="0"/>
    </xf>
    <xf borderId="0" fillId="0" fontId="13" numFmtId="0" xfId="0" applyAlignment="1" applyFont="1">
      <alignment vertical="bottom"/>
    </xf>
    <xf borderId="0" fillId="0" fontId="10" numFmtId="3" xfId="0" applyAlignment="1" applyFont="1" applyNumberFormat="1">
      <alignment readingOrder="0" vertical="bottom"/>
    </xf>
    <xf borderId="6" fillId="0" fontId="12" numFmtId="0" xfId="0" applyAlignment="1" applyBorder="1" applyFont="1">
      <alignment vertical="bottom"/>
    </xf>
    <xf borderId="6" fillId="0" fontId="12" numFmtId="3" xfId="0" applyAlignment="1" applyBorder="1" applyFont="1" applyNumberFormat="1">
      <alignment readingOrder="0" vertical="bottom"/>
    </xf>
    <xf borderId="6" fillId="0" fontId="9" numFmtId="0" xfId="0" applyBorder="1" applyFont="1"/>
    <xf borderId="6" fillId="0" fontId="9" numFmtId="3" xfId="0" applyBorder="1" applyFont="1" applyNumberFormat="1"/>
    <xf borderId="6" fillId="0" fontId="1" numFmtId="0" xfId="0" applyAlignment="1" applyBorder="1" applyFont="1">
      <alignment readingOrder="0" vertical="bottom"/>
    </xf>
    <xf borderId="0" fillId="0" fontId="12" numFmtId="0" xfId="0" applyAlignment="1" applyFont="1">
      <alignment vertical="bottom"/>
    </xf>
    <xf borderId="0" fillId="4" fontId="12" numFmtId="3" xfId="0" applyFill="1" applyFont="1" applyNumberFormat="1"/>
    <xf borderId="0" fillId="0" fontId="8" numFmtId="4" xfId="0" applyAlignment="1" applyFont="1" applyNumberFormat="1">
      <alignment readingOrder="0" vertical="bottom"/>
    </xf>
    <xf borderId="0" fillId="4" fontId="13" numFmtId="0" xfId="0" applyFill="1" applyFont="1"/>
    <xf borderId="0" fillId="0" fontId="13" numFmtId="0" xfId="0" applyFont="1"/>
    <xf borderId="0" fillId="0" fontId="13" numFmtId="4" xfId="0" applyAlignment="1" applyFont="1" applyNumberFormat="1">
      <alignment readingOrder="0" vertical="bottom"/>
    </xf>
    <xf borderId="6" fillId="0" fontId="13" numFmtId="0" xfId="0" applyAlignment="1" applyBorder="1" applyFont="1">
      <alignment vertical="bottom"/>
    </xf>
    <xf borderId="6" fillId="0" fontId="15" numFmtId="0" xfId="0" applyAlignment="1" applyBorder="1" applyFont="1">
      <alignment vertical="bottom"/>
    </xf>
    <xf borderId="0" fillId="0" fontId="8" numFmtId="0" xfId="0" applyFont="1"/>
    <xf borderId="0" fillId="4" fontId="13" numFmtId="0" xfId="0" applyAlignment="1" applyFill="1" applyFont="1">
      <alignment readingOrder="0"/>
    </xf>
    <xf borderId="0" fillId="4" fontId="13" numFmtId="3" xfId="0" applyAlignment="1" applyFill="1" applyFont="1" applyNumberFormat="1">
      <alignment readingOrder="0"/>
    </xf>
    <xf borderId="6" fillId="0" fontId="18" numFmtId="0" xfId="0" applyAlignment="1" applyBorder="1" applyFont="1">
      <alignment vertical="bottom"/>
    </xf>
    <xf borderId="0" fillId="0" fontId="19" numFmtId="3" xfId="0" applyAlignment="1" applyFont="1" applyNumberFormat="1">
      <alignment readingOrder="0"/>
    </xf>
    <xf borderId="0" fillId="3" fontId="4" numFmtId="0" xfId="0" applyAlignment="1" applyFill="1" applyFont="1">
      <alignment readingOrder="0"/>
    </xf>
    <xf borderId="0" fillId="3" fontId="13" numFmtId="3" xfId="0" applyFill="1" applyFont="1" applyNumberFormat="1"/>
    <xf borderId="0" fillId="0" fontId="1" numFmtId="4" xfId="0" applyAlignment="1" applyFont="1" applyNumberFormat="1">
      <alignment readingOrder="0"/>
    </xf>
    <xf borderId="0" fillId="3" fontId="13" numFmtId="0" xfId="0" applyFill="1" applyFont="1"/>
    <xf borderId="0" fillId="3" fontId="10" numFmtId="0" xfId="0" applyFill="1" applyFont="1"/>
    <xf borderId="0" fillId="0" fontId="20" numFmtId="3" xfId="0" applyAlignment="1" applyFont="1" applyNumberFormat="1">
      <alignment readingOrder="0"/>
    </xf>
    <xf borderId="0" fillId="0" fontId="20" numFmtId="3" xfId="0" applyFont="1" applyNumberFormat="1"/>
    <xf borderId="0" fillId="0" fontId="19" numFmtId="3" xfId="0" applyFont="1" applyNumberFormat="1"/>
    <xf borderId="0" fillId="3" fontId="9" numFmtId="3" xfId="0" applyFill="1" applyFont="1" applyNumberFormat="1"/>
    <xf borderId="0" fillId="3" fontId="10" numFmtId="0" xfId="0" applyAlignment="1" applyFill="1" applyFont="1">
      <alignment readingOrder="0"/>
    </xf>
    <xf borderId="0" fillId="3" fontId="9" numFmtId="3" xfId="0" applyAlignment="1" applyFill="1" applyFont="1" applyNumberFormat="1">
      <alignment readingOrder="0"/>
    </xf>
    <xf borderId="0" fillId="0" fontId="21" numFmtId="0" xfId="0" applyAlignment="1" applyFont="1">
      <alignment readingOrder="0"/>
    </xf>
    <xf borderId="0" fillId="0" fontId="8" numFmtId="3" xfId="0" applyAlignment="1" applyFont="1" applyNumberFormat="1">
      <alignment readingOrder="0"/>
    </xf>
    <xf borderId="0" fillId="0" fontId="8" numFmtId="0" xfId="0" applyAlignment="1" applyFont="1">
      <alignment readingOrder="0"/>
    </xf>
    <xf borderId="0" fillId="3" fontId="20" numFmtId="164" xfId="0" applyAlignment="1" applyFill="1" applyFont="1" applyNumberFormat="1">
      <alignment readingOrder="0"/>
    </xf>
    <xf borderId="0" fillId="3" fontId="20" numFmtId="164" xfId="0" applyFill="1" applyFont="1" applyNumberFormat="1"/>
    <xf borderId="0" fillId="3" fontId="22" numFmtId="0" xfId="0" applyAlignment="1" applyFill="1" applyFont="1">
      <alignment readingOrder="0"/>
    </xf>
    <xf borderId="0" fillId="3" fontId="22" numFmtId="165" xfId="0" applyAlignment="1" applyFill="1" applyFont="1" applyNumberFormat="1">
      <alignment readingOrder="0"/>
    </xf>
    <xf borderId="0" fillId="3" fontId="22" numFmtId="166" xfId="0" applyAlignment="1" applyFill="1" applyFont="1" applyNumberFormat="1">
      <alignment readingOrder="0"/>
    </xf>
    <xf borderId="0" fillId="3" fontId="10" numFmtId="3" xfId="0" applyFill="1" applyFont="1" applyNumberFormat="1"/>
    <xf borderId="0" fillId="3" fontId="22" numFmtId="0" xfId="0" applyFill="1" applyFont="1"/>
    <xf borderId="0" fillId="3" fontId="10" numFmtId="3" xfId="0" applyAlignment="1" applyFill="1" applyFont="1" applyNumberFormat="1">
      <alignment readingOrder="0"/>
    </xf>
    <xf borderId="0" fillId="3" fontId="23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fxtop.com/en/historical-currency-converter.php?A=1&amp;C1=GBP&amp;C2=EUR&amp;DD=30&amp;MM=11&amp;YYYY=2013&amp;btnOK=Go%21&amp;B=1&amp;P=-2&amp;I=1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 outlineLevelRow="1"/>
  <cols>
    <col customWidth="1" min="1" max="1" width="46.88"/>
    <col customWidth="1" min="2" max="10" width="8.88"/>
    <col customWidth="1" min="11" max="11" width="10.13"/>
    <col customWidth="1" min="12" max="13" width="10.63"/>
    <col customWidth="1" min="14" max="15" width="7.63"/>
    <col customWidth="1" min="16" max="16" width="11.25"/>
    <col customWidth="1" min="17" max="17" width="10.0"/>
    <col customWidth="1" min="18" max="19" width="10.75"/>
    <col customWidth="1" min="20" max="24" width="7.63"/>
  </cols>
  <sheetData>
    <row r="1" ht="24.0" customHeight="1">
      <c r="A1" s="2"/>
      <c r="B1" s="10" t="s">
        <v>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P1" s="14"/>
      <c r="Q1" s="17">
        <v>44895.0</v>
      </c>
      <c r="R1" s="17">
        <v>45260.0</v>
      </c>
      <c r="S1" s="17">
        <v>45625.0</v>
      </c>
      <c r="T1" s="14"/>
      <c r="U1" s="14"/>
      <c r="V1" s="14"/>
      <c r="W1" s="14"/>
      <c r="X1" s="14"/>
    </row>
    <row r="2" ht="14.25" customHeight="1">
      <c r="F2" s="21" t="s">
        <v>6</v>
      </c>
      <c r="H2" s="21"/>
      <c r="I2" s="23"/>
      <c r="L2" s="25"/>
      <c r="M2" s="25"/>
      <c r="P2" s="16" t="s">
        <v>11</v>
      </c>
      <c r="Q2" s="16">
        <v>1.206</v>
      </c>
      <c r="R2" s="16">
        <v>1.2632</v>
      </c>
      <c r="S2" s="16">
        <v>1.2733</v>
      </c>
      <c r="T2" s="14"/>
      <c r="U2" s="14"/>
      <c r="V2" s="14"/>
      <c r="W2" s="14"/>
      <c r="X2" s="14"/>
    </row>
    <row r="3" ht="14.25" customHeight="1">
      <c r="A3" s="33" t="s">
        <v>14</v>
      </c>
      <c r="B3" s="32">
        <v>2013.0</v>
      </c>
      <c r="C3" s="32">
        <v>2014.0</v>
      </c>
      <c r="D3" s="32">
        <v>2015.0</v>
      </c>
      <c r="E3" s="32">
        <v>2016.0</v>
      </c>
      <c r="F3" s="36">
        <v>2017.0</v>
      </c>
      <c r="G3" s="32">
        <v>2018.0</v>
      </c>
      <c r="H3" s="32">
        <v>2019.0</v>
      </c>
      <c r="I3" s="32">
        <v>2020.0</v>
      </c>
      <c r="J3" s="32">
        <v>2021.0</v>
      </c>
      <c r="K3" s="32">
        <v>2022.0</v>
      </c>
      <c r="L3" s="38">
        <v>2023.0</v>
      </c>
      <c r="M3" s="38">
        <v>2024.0</v>
      </c>
      <c r="N3" s="39"/>
      <c r="O3" s="32"/>
      <c r="P3" s="41" t="s">
        <v>19</v>
      </c>
      <c r="Q3" s="16">
        <v>0.8292</v>
      </c>
      <c r="R3" s="42"/>
      <c r="S3" s="42"/>
      <c r="T3" s="42"/>
      <c r="U3" s="42"/>
      <c r="V3" s="42"/>
      <c r="W3" s="42"/>
      <c r="X3" s="42"/>
    </row>
    <row r="4" ht="14.25" customHeight="1">
      <c r="B4" s="46"/>
      <c r="C4" s="46"/>
      <c r="D4" s="46"/>
      <c r="E4" s="23"/>
      <c r="F4" s="47"/>
      <c r="G4" s="23"/>
      <c r="H4" s="32"/>
      <c r="I4" s="32"/>
      <c r="J4" s="46"/>
      <c r="L4" s="25"/>
      <c r="M4" s="25"/>
      <c r="P4" s="14"/>
      <c r="Q4" s="14"/>
      <c r="R4" s="14"/>
      <c r="S4" s="14"/>
      <c r="T4" s="14"/>
      <c r="U4" s="14"/>
      <c r="V4" s="14"/>
      <c r="W4" s="14"/>
      <c r="X4" s="14"/>
    </row>
    <row r="5" ht="14.25" customHeight="1">
      <c r="A5" s="33" t="s">
        <v>24</v>
      </c>
      <c r="B5" s="49">
        <v>176000.0</v>
      </c>
      <c r="C5" s="49">
        <v>198000.0</v>
      </c>
      <c r="D5" s="49">
        <v>266000.0</v>
      </c>
      <c r="E5" s="49">
        <v>415000.0</v>
      </c>
      <c r="F5" s="49">
        <v>337000.0</v>
      </c>
      <c r="G5" s="51">
        <v>610000.0</v>
      </c>
      <c r="H5" s="52">
        <v>803000.0</v>
      </c>
      <c r="I5" s="21">
        <v>699000.0</v>
      </c>
      <c r="J5" s="49">
        <v>1023000.0</v>
      </c>
      <c r="K5" s="49">
        <v>959835.0</v>
      </c>
      <c r="L5" s="54">
        <v>1150389.0</v>
      </c>
      <c r="M5" s="55">
        <v>1338215.0</v>
      </c>
      <c r="N5" s="33"/>
      <c r="O5" s="33"/>
      <c r="P5" s="56"/>
      <c r="Q5" s="58">
        <f t="shared" ref="Q5:S5" si="1">K5*Q$2</f>
        <v>1157561.01</v>
      </c>
      <c r="R5" s="58">
        <f t="shared" si="1"/>
        <v>1453171.385</v>
      </c>
      <c r="S5" s="58">
        <f t="shared" si="1"/>
        <v>1703949.16</v>
      </c>
      <c r="T5" s="56"/>
      <c r="U5" s="56"/>
      <c r="V5" s="56"/>
      <c r="W5" s="56"/>
      <c r="X5" s="56"/>
    </row>
    <row r="6" ht="14.25" customHeight="1">
      <c r="A6" s="23" t="s">
        <v>6</v>
      </c>
      <c r="B6" s="47"/>
      <c r="C6" s="47"/>
      <c r="D6" s="47"/>
      <c r="E6" s="47"/>
      <c r="F6" s="47"/>
      <c r="G6" s="23"/>
      <c r="H6" s="32"/>
      <c r="I6" s="32" t="s">
        <v>6</v>
      </c>
      <c r="J6" s="46"/>
      <c r="L6" s="25"/>
      <c r="M6" s="25"/>
      <c r="P6" s="14"/>
      <c r="Q6" s="58">
        <f t="shared" ref="Q6:S6" si="2">K6*Q$2</f>
        <v>0</v>
      </c>
      <c r="R6" s="58">
        <f t="shared" si="2"/>
        <v>0</v>
      </c>
      <c r="S6" s="58">
        <f t="shared" si="2"/>
        <v>0</v>
      </c>
      <c r="T6" s="14"/>
      <c r="U6" s="14"/>
      <c r="V6" s="14"/>
      <c r="W6" s="14"/>
      <c r="X6" s="14"/>
    </row>
    <row r="7" ht="14.25" customHeight="1">
      <c r="A7" s="33" t="s">
        <v>38</v>
      </c>
      <c r="B7" s="47"/>
      <c r="C7" s="47"/>
      <c r="D7" s="47"/>
      <c r="E7" s="47"/>
      <c r="F7" s="47"/>
      <c r="G7" s="23"/>
      <c r="H7" s="47"/>
      <c r="I7" s="47"/>
      <c r="J7" s="46"/>
      <c r="L7" s="25"/>
      <c r="M7" s="25"/>
      <c r="P7" s="14"/>
      <c r="Q7" s="58">
        <f t="shared" ref="Q7:S7" si="3">K7*Q$2</f>
        <v>0</v>
      </c>
      <c r="R7" s="58">
        <f t="shared" si="3"/>
        <v>0</v>
      </c>
      <c r="S7" s="58">
        <f t="shared" si="3"/>
        <v>0</v>
      </c>
      <c r="T7" s="14"/>
      <c r="U7" s="16"/>
      <c r="V7" s="14"/>
      <c r="W7" s="14"/>
      <c r="X7" s="14"/>
    </row>
    <row r="8" ht="14.25" customHeight="1">
      <c r="A8" s="23" t="s">
        <v>40</v>
      </c>
      <c r="B8" s="47">
        <v>116000.0</v>
      </c>
      <c r="C8" s="47">
        <v>93000.0</v>
      </c>
      <c r="D8" s="47">
        <v>140000.0</v>
      </c>
      <c r="E8" s="47">
        <v>174000.0</v>
      </c>
      <c r="F8" s="47">
        <v>190000.0</v>
      </c>
      <c r="G8" s="62">
        <v>342000.0</v>
      </c>
      <c r="H8" s="62">
        <v>316000.0</v>
      </c>
      <c r="I8" s="62">
        <v>427000.0</v>
      </c>
      <c r="J8" s="47">
        <f>'Input from official annual repo'!G14-J9</f>
        <v>447491</v>
      </c>
      <c r="K8" s="47">
        <f>'Input from official annual repo'!F14-K9</f>
        <v>535095</v>
      </c>
      <c r="L8" s="63">
        <f>'Input from official annual repo'!E14-L9</f>
        <v>623885</v>
      </c>
      <c r="M8" s="63">
        <f>'Input from official annual repo'!D14-M9</f>
        <v>606564</v>
      </c>
      <c r="P8" s="14"/>
      <c r="Q8" s="58">
        <f t="shared" ref="Q8:S8" si="4">K8*Q$2</f>
        <v>645324.57</v>
      </c>
      <c r="R8" s="58">
        <f t="shared" si="4"/>
        <v>788091.532</v>
      </c>
      <c r="S8" s="58">
        <f t="shared" si="4"/>
        <v>772337.9412</v>
      </c>
      <c r="T8" s="14"/>
      <c r="U8" s="14"/>
      <c r="V8" s="14"/>
      <c r="W8" s="14"/>
      <c r="X8" s="14"/>
    </row>
    <row r="9" ht="14.25" customHeight="1">
      <c r="A9" s="23" t="s">
        <v>41</v>
      </c>
      <c r="B9" s="47">
        <v>18000.0</v>
      </c>
      <c r="C9" s="47">
        <v>39000.0</v>
      </c>
      <c r="D9" s="47">
        <v>57000.0</v>
      </c>
      <c r="E9" s="47">
        <v>65000.0</v>
      </c>
      <c r="F9" s="47">
        <v>68000.0</v>
      </c>
      <c r="G9" s="62">
        <v>91000.0</v>
      </c>
      <c r="H9" s="62">
        <v>94000.0</v>
      </c>
      <c r="I9" s="62">
        <v>99000.0</v>
      </c>
      <c r="J9" s="47">
        <v>96000.0</v>
      </c>
      <c r="K9" s="63">
        <v>86637.0</v>
      </c>
      <c r="L9" s="63">
        <v>90090.0</v>
      </c>
      <c r="M9" s="68">
        <v>93869.0</v>
      </c>
      <c r="P9" s="14"/>
      <c r="Q9" s="58">
        <f t="shared" ref="Q9:S9" si="5">K9*Q$2</f>
        <v>104484.222</v>
      </c>
      <c r="R9" s="58">
        <f t="shared" si="5"/>
        <v>113801.688</v>
      </c>
      <c r="S9" s="58">
        <f t="shared" si="5"/>
        <v>119523.3977</v>
      </c>
      <c r="T9" s="14"/>
      <c r="U9" s="14"/>
      <c r="V9" s="14"/>
      <c r="W9" s="14"/>
      <c r="X9" s="14"/>
    </row>
    <row r="10" ht="14.25" customHeight="1">
      <c r="A10" s="23" t="s">
        <v>42</v>
      </c>
      <c r="B10" s="47">
        <v>37000.0</v>
      </c>
      <c r="C10" s="47">
        <v>51000.0</v>
      </c>
      <c r="D10" s="47">
        <v>66000.0</v>
      </c>
      <c r="E10" s="47">
        <v>51000.0</v>
      </c>
      <c r="F10" s="47">
        <v>39000.0</v>
      </c>
      <c r="G10" s="62">
        <v>113000.0</v>
      </c>
      <c r="H10" s="62">
        <v>134000.0</v>
      </c>
      <c r="I10" s="62">
        <v>212000.0</v>
      </c>
      <c r="J10" s="47">
        <f>'Input from official annual repo'!G4+'Input from official annual repo'!G17+'Input from official annual repo'!G36</f>
        <v>191405</v>
      </c>
      <c r="K10" s="47">
        <f>'Input from official annual repo'!F4+'Input from official annual repo'!F17+'Input from official annual repo'!F36</f>
        <v>411898</v>
      </c>
      <c r="L10" s="63">
        <f>'Input from official annual repo'!E4+'Input from official annual repo'!E17+'Input from official annual repo'!E36</f>
        <v>255076</v>
      </c>
      <c r="M10" s="63">
        <f>'Input from official annual repo'!D4+'Input from official annual repo'!D17+'Input from official annual repo'!D36</f>
        <v>221681</v>
      </c>
      <c r="P10" s="14"/>
      <c r="Q10" s="58">
        <f t="shared" ref="Q10:S10" si="6">K10*Q$2</f>
        <v>496748.988</v>
      </c>
      <c r="R10" s="58">
        <f t="shared" si="6"/>
        <v>322212.0032</v>
      </c>
      <c r="S10" s="58">
        <f t="shared" si="6"/>
        <v>282266.4173</v>
      </c>
      <c r="T10" s="14"/>
      <c r="U10" s="14"/>
      <c r="V10" s="14"/>
      <c r="W10" s="14"/>
      <c r="X10" s="14"/>
    </row>
    <row r="11" ht="14.25" customHeight="1">
      <c r="A11" s="23" t="s">
        <v>44</v>
      </c>
      <c r="B11" s="47">
        <v>3000.0</v>
      </c>
      <c r="C11" s="47">
        <v>5000.0</v>
      </c>
      <c r="D11" s="47">
        <v>5000.0</v>
      </c>
      <c r="E11" s="47">
        <v>27000.0</v>
      </c>
      <c r="F11" s="47">
        <v>19000.0</v>
      </c>
      <c r="G11" s="62">
        <v>33000.0</v>
      </c>
      <c r="H11" s="62">
        <v>41000.0</v>
      </c>
      <c r="I11" s="62">
        <v>13000.0</v>
      </c>
      <c r="J11" s="47">
        <f>'Input from official annual repo'!G21</f>
        <v>2540</v>
      </c>
      <c r="K11" s="47">
        <f>'Input from official annual repo'!F21</f>
        <v>32346</v>
      </c>
      <c r="L11" s="63">
        <f>'Input from official annual repo'!E21</f>
        <v>28427</v>
      </c>
      <c r="M11" s="63">
        <f>'Input from official annual repo'!D21</f>
        <v>30469</v>
      </c>
      <c r="P11" s="14"/>
      <c r="Q11" s="58">
        <f t="shared" ref="Q11:S11" si="7">K11*Q$2</f>
        <v>39009.276</v>
      </c>
      <c r="R11" s="58">
        <f t="shared" si="7"/>
        <v>35908.9864</v>
      </c>
      <c r="S11" s="58">
        <f t="shared" si="7"/>
        <v>38796.1777</v>
      </c>
      <c r="T11" s="14"/>
      <c r="U11" s="14"/>
      <c r="V11" s="14"/>
      <c r="W11" s="14"/>
      <c r="X11" s="14"/>
    </row>
    <row r="12" ht="14.25" customHeight="1">
      <c r="A12" s="73" t="s">
        <v>46</v>
      </c>
      <c r="B12" s="47">
        <v>2000.0</v>
      </c>
      <c r="C12" s="47">
        <v>9000.0</v>
      </c>
      <c r="D12" s="47">
        <v>5000.0</v>
      </c>
      <c r="E12" s="47">
        <v>4000.0</v>
      </c>
      <c r="F12" s="47">
        <v>12000.0</v>
      </c>
      <c r="G12" s="62">
        <v>10536.0</v>
      </c>
      <c r="H12" s="62">
        <v>14000.0</v>
      </c>
      <c r="I12" s="62">
        <v>11000.0</v>
      </c>
      <c r="J12" s="47">
        <f>'Input from official annual repo'!G6+'Input from official annual repo'!G8+'Input from official annual repo'!G18+'Input from official annual repo'!G20+'Input from official annual repo'!G22+'Input from official annual repo'!G23+'Input from official annual repo'!G24+'Input from official annual repo'!G29+'Input from official annual repo'!G30</f>
        <v>9675</v>
      </c>
      <c r="K12" s="47">
        <f>'Input from official annual repo'!F6+'Input from official annual repo'!F8+'Input from official annual repo'!F18+'Input from official annual repo'!F20+'Input from official annual repo'!F22+'Input from official annual repo'!F23+'Input from official annual repo'!F24+'Input from official annual repo'!F29+'Input from official annual repo'!F30</f>
        <v>25311</v>
      </c>
      <c r="L12" s="63">
        <f>'Input from official annual repo'!E6+'Input from official annual repo'!E8+'Input from official annual repo'!E18+'Input from official annual repo'!E20+'Input from official annual repo'!E22+'Input from official annual repo'!E23+'Input from official annual repo'!E24+'Input from official annual repo'!E29+'Input from official annual repo'!E30</f>
        <v>88495</v>
      </c>
      <c r="M12" s="63">
        <f>'Input from official annual repo'!D6+'Input from official annual repo'!D8+'Input from official annual repo'!D18+'Input from official annual repo'!D20+'Input from official annual repo'!D22+'Input from official annual repo'!D23+'Input from official annual repo'!D24+'Input from official annual repo'!D29+'Input from official annual repo'!D30</f>
        <v>24485</v>
      </c>
      <c r="P12" s="14"/>
      <c r="Q12" s="58">
        <f t="shared" ref="Q12:S12" si="8">K12*Q$2</f>
        <v>30525.066</v>
      </c>
      <c r="R12" s="58">
        <f t="shared" si="8"/>
        <v>111786.884</v>
      </c>
      <c r="S12" s="58">
        <f t="shared" si="8"/>
        <v>31176.7505</v>
      </c>
      <c r="T12" s="14"/>
      <c r="U12" s="14"/>
      <c r="V12" s="14"/>
      <c r="W12" s="14"/>
      <c r="X12" s="14"/>
    </row>
    <row r="13" ht="14.25" customHeight="1">
      <c r="A13" s="23" t="s">
        <v>47</v>
      </c>
      <c r="B13" s="47"/>
      <c r="C13" s="47"/>
      <c r="D13" s="47"/>
      <c r="E13" s="47"/>
      <c r="F13" s="47"/>
      <c r="G13" s="23"/>
      <c r="H13" s="23"/>
      <c r="I13" s="23"/>
      <c r="J13" s="46"/>
      <c r="L13" s="63">
        <f>'Input from official annual repo'!E19</f>
        <v>117713</v>
      </c>
      <c r="M13" s="63">
        <f>'Input from official annual repo'!K19</f>
        <v>0</v>
      </c>
      <c r="P13" s="14"/>
      <c r="Q13" s="58">
        <f t="shared" ref="Q13:S13" si="9">K13*Q$2</f>
        <v>0</v>
      </c>
      <c r="R13" s="58">
        <f t="shared" si="9"/>
        <v>148695.0616</v>
      </c>
      <c r="S13" s="58">
        <f t="shared" si="9"/>
        <v>0</v>
      </c>
      <c r="T13" s="14"/>
      <c r="U13" s="14"/>
      <c r="V13" s="14"/>
      <c r="W13" s="14"/>
      <c r="X13" s="14"/>
    </row>
    <row r="14" ht="14.25" customHeight="1">
      <c r="A14" s="73" t="s">
        <v>49</v>
      </c>
      <c r="B14" s="47"/>
      <c r="C14" s="47"/>
      <c r="D14" s="47"/>
      <c r="E14" s="47"/>
      <c r="F14" s="47"/>
      <c r="G14" s="23"/>
      <c r="H14" s="23"/>
      <c r="I14" s="23"/>
      <c r="J14" s="46"/>
      <c r="L14" s="63"/>
      <c r="M14" s="63">
        <f>'Input from official annual repo'!D25</f>
        <v>10000</v>
      </c>
      <c r="P14" s="14"/>
      <c r="Q14" s="58">
        <f t="shared" ref="Q14:S14" si="10">K14*Q$2</f>
        <v>0</v>
      </c>
      <c r="R14" s="58">
        <f t="shared" si="10"/>
        <v>0</v>
      </c>
      <c r="S14" s="58">
        <f t="shared" si="10"/>
        <v>12733</v>
      </c>
      <c r="T14" s="14"/>
      <c r="U14" s="14"/>
      <c r="V14" s="14"/>
      <c r="W14" s="14"/>
      <c r="X14" s="14"/>
    </row>
    <row r="15" ht="14.25" customHeight="1">
      <c r="A15" s="23"/>
      <c r="B15" s="47"/>
      <c r="C15" s="47"/>
      <c r="D15" s="47"/>
      <c r="E15" s="47"/>
      <c r="F15" s="47"/>
      <c r="G15" s="23"/>
      <c r="H15" s="23"/>
      <c r="I15" s="23"/>
      <c r="J15" s="46"/>
      <c r="L15" s="63"/>
      <c r="M15" s="63"/>
      <c r="P15" s="14"/>
      <c r="Q15" s="58">
        <f t="shared" ref="Q15:S15" si="11">K15*Q$2</f>
        <v>0</v>
      </c>
      <c r="R15" s="58">
        <f t="shared" si="11"/>
        <v>0</v>
      </c>
      <c r="S15" s="58">
        <f t="shared" si="11"/>
        <v>0</v>
      </c>
      <c r="T15" s="14"/>
      <c r="U15" s="14"/>
      <c r="V15" s="14"/>
      <c r="W15" s="14"/>
      <c r="X15" s="14"/>
    </row>
    <row r="16" ht="14.25" hidden="1" customHeight="1" outlineLevel="1">
      <c r="B16" s="47"/>
      <c r="C16" s="47"/>
      <c r="D16" s="47"/>
      <c r="E16" s="47"/>
      <c r="F16" s="47"/>
      <c r="G16" s="23"/>
      <c r="H16" s="23"/>
      <c r="I16" s="23"/>
      <c r="J16" s="46"/>
      <c r="L16" s="25"/>
      <c r="M16" s="25"/>
      <c r="P16" s="14"/>
      <c r="Q16" s="58">
        <f t="shared" ref="Q16:S16" si="12">K16*Q$2</f>
        <v>0</v>
      </c>
      <c r="R16" s="58">
        <f t="shared" si="12"/>
        <v>0</v>
      </c>
      <c r="S16" s="58">
        <f t="shared" si="12"/>
        <v>0</v>
      </c>
      <c r="T16" s="14"/>
      <c r="U16" s="14"/>
      <c r="V16" s="14"/>
      <c r="W16" s="14"/>
      <c r="X16" s="14"/>
    </row>
    <row r="17" ht="14.25" hidden="1" customHeight="1" outlineLevel="1">
      <c r="A17" s="33" t="s">
        <v>50</v>
      </c>
      <c r="B17" s="47"/>
      <c r="C17" s="47"/>
      <c r="D17" s="47"/>
      <c r="E17" s="47"/>
      <c r="F17" s="47"/>
      <c r="G17" s="23"/>
      <c r="H17" s="23"/>
      <c r="I17" s="23"/>
      <c r="J17" s="46"/>
      <c r="L17" s="25"/>
      <c r="M17" s="25"/>
      <c r="P17" s="14"/>
      <c r="Q17" s="58">
        <f t="shared" ref="Q17:S17" si="13">K17*Q$2</f>
        <v>0</v>
      </c>
      <c r="R17" s="58">
        <f t="shared" si="13"/>
        <v>0</v>
      </c>
      <c r="S17" s="58">
        <f t="shared" si="13"/>
        <v>0</v>
      </c>
      <c r="T17" s="14"/>
      <c r="U17" s="14"/>
      <c r="V17" s="14"/>
      <c r="W17" s="14"/>
      <c r="X17" s="14"/>
    </row>
    <row r="18" ht="14.25" hidden="1" customHeight="1" outlineLevel="1">
      <c r="A18" s="23" t="s">
        <v>51</v>
      </c>
      <c r="B18" s="47"/>
      <c r="C18" s="47"/>
      <c r="D18" s="47"/>
      <c r="E18" s="47">
        <v>46000.0</v>
      </c>
      <c r="F18" s="47"/>
      <c r="G18" s="47" t="s">
        <v>6</v>
      </c>
      <c r="H18" s="47" t="s">
        <v>6</v>
      </c>
      <c r="I18" s="47"/>
      <c r="J18" s="46"/>
      <c r="L18" s="25"/>
      <c r="M18" s="25"/>
      <c r="P18" s="14"/>
      <c r="Q18" s="58">
        <f t="shared" ref="Q18:S18" si="14">K18*Q$2</f>
        <v>0</v>
      </c>
      <c r="R18" s="58">
        <f t="shared" si="14"/>
        <v>0</v>
      </c>
      <c r="S18" s="58">
        <f t="shared" si="14"/>
        <v>0</v>
      </c>
      <c r="T18" s="14"/>
      <c r="U18" s="14"/>
      <c r="V18" s="14"/>
      <c r="W18" s="14"/>
      <c r="X18" s="14"/>
    </row>
    <row r="19" ht="14.25" hidden="1" customHeight="1" outlineLevel="1">
      <c r="A19" s="23" t="s">
        <v>52</v>
      </c>
      <c r="B19" s="47"/>
      <c r="C19" s="47"/>
      <c r="D19" s="47"/>
      <c r="E19" s="47">
        <v>3000.0</v>
      </c>
      <c r="F19" s="47"/>
      <c r="G19" s="23"/>
      <c r="H19" s="23"/>
      <c r="I19" s="23"/>
      <c r="J19" s="46"/>
      <c r="L19" s="25"/>
      <c r="M19" s="25"/>
      <c r="P19" s="14"/>
      <c r="Q19" s="58">
        <f t="shared" ref="Q19:S19" si="15">K19*Q$2</f>
        <v>0</v>
      </c>
      <c r="R19" s="58">
        <f t="shared" si="15"/>
        <v>0</v>
      </c>
      <c r="S19" s="58">
        <f t="shared" si="15"/>
        <v>0</v>
      </c>
      <c r="T19" s="14"/>
      <c r="U19" s="14"/>
      <c r="V19" s="14"/>
      <c r="W19" s="14"/>
      <c r="X19" s="14"/>
    </row>
    <row r="20" ht="14.25" customHeight="1" collapsed="1">
      <c r="A20" s="33" t="s">
        <v>53</v>
      </c>
      <c r="B20" s="49">
        <f t="shared" ref="B20:E20" si="16">SUM(B8:B12)</f>
        <v>176000</v>
      </c>
      <c r="C20" s="49">
        <f t="shared" si="16"/>
        <v>197000</v>
      </c>
      <c r="D20" s="49">
        <f t="shared" si="16"/>
        <v>273000</v>
      </c>
      <c r="E20" s="49">
        <f t="shared" si="16"/>
        <v>321000</v>
      </c>
      <c r="F20" s="49">
        <f t="shared" ref="F20:K20" si="17">SUM(F8:F19)</f>
        <v>328000</v>
      </c>
      <c r="G20" s="49">
        <f t="shared" si="17"/>
        <v>589536</v>
      </c>
      <c r="H20" s="49">
        <f t="shared" si="17"/>
        <v>599000</v>
      </c>
      <c r="I20" s="49">
        <f t="shared" si="17"/>
        <v>762000</v>
      </c>
      <c r="J20" s="49">
        <f t="shared" si="17"/>
        <v>747111</v>
      </c>
      <c r="K20" s="49">
        <f t="shared" si="17"/>
        <v>1091287</v>
      </c>
      <c r="L20" s="82">
        <v>1203686.0</v>
      </c>
      <c r="M20" s="82">
        <f>SUM(M8:M19)</f>
        <v>987068</v>
      </c>
      <c r="N20" s="33"/>
      <c r="O20" s="33"/>
      <c r="P20" s="56"/>
      <c r="Q20" s="58">
        <f t="shared" ref="Q20:S20" si="18">K20*Q$2</f>
        <v>1316092.122</v>
      </c>
      <c r="R20" s="58">
        <f t="shared" si="18"/>
        <v>1520496.155</v>
      </c>
      <c r="S20" s="58">
        <f t="shared" si="18"/>
        <v>1256833.684</v>
      </c>
      <c r="T20" s="56"/>
      <c r="U20" s="56"/>
      <c r="V20" s="56"/>
      <c r="W20" s="56"/>
      <c r="X20" s="56"/>
    </row>
    <row r="21" ht="14.25" customHeight="1">
      <c r="B21" s="47"/>
      <c r="C21" s="47"/>
      <c r="D21" s="47"/>
      <c r="E21" s="47"/>
      <c r="F21" s="47"/>
      <c r="G21" s="23"/>
      <c r="H21" s="23"/>
      <c r="I21" s="23"/>
      <c r="J21" s="46"/>
      <c r="L21" s="25"/>
      <c r="M21" s="25"/>
      <c r="P21" s="14"/>
      <c r="Q21" s="58">
        <f t="shared" ref="Q21:S21" si="19">K21*Q$2</f>
        <v>0</v>
      </c>
      <c r="R21" s="58">
        <f t="shared" si="19"/>
        <v>0</v>
      </c>
      <c r="S21" s="58">
        <f t="shared" si="19"/>
        <v>0</v>
      </c>
      <c r="T21" s="14"/>
      <c r="U21" s="14"/>
      <c r="V21" s="14"/>
      <c r="W21" s="14"/>
      <c r="X21" s="14"/>
    </row>
    <row r="22" ht="14.25" customHeight="1">
      <c r="A22" s="23" t="s">
        <v>54</v>
      </c>
      <c r="B22" s="47">
        <v>18000.0</v>
      </c>
      <c r="C22" s="47">
        <v>21000.0</v>
      </c>
      <c r="D22" s="47">
        <v>12000.0</v>
      </c>
      <c r="E22" s="47">
        <v>0.0</v>
      </c>
      <c r="F22" s="47">
        <v>0.0</v>
      </c>
      <c r="G22" s="47">
        <v>0.0</v>
      </c>
      <c r="H22" s="47">
        <v>0.0</v>
      </c>
      <c r="I22" s="47">
        <v>0.0</v>
      </c>
      <c r="J22" s="23">
        <v>0.0</v>
      </c>
      <c r="K22" s="23">
        <v>0.0</v>
      </c>
      <c r="L22" s="84">
        <v>0.0</v>
      </c>
      <c r="M22" s="84">
        <v>0.0</v>
      </c>
      <c r="N22" s="85"/>
      <c r="P22" s="14"/>
      <c r="Q22" s="58">
        <f t="shared" ref="Q22:S22" si="20">K22*Q$2</f>
        <v>0</v>
      </c>
      <c r="R22" s="58">
        <f t="shared" si="20"/>
        <v>0</v>
      </c>
      <c r="S22" s="58">
        <f t="shared" si="20"/>
        <v>0</v>
      </c>
      <c r="T22" s="14"/>
      <c r="U22" s="14"/>
      <c r="V22" s="14"/>
      <c r="W22" s="14"/>
      <c r="X22" s="14"/>
    </row>
    <row r="23" ht="14.25" customHeight="1">
      <c r="B23" s="47"/>
      <c r="C23" s="47"/>
      <c r="D23" s="47"/>
      <c r="E23" s="47"/>
      <c r="F23" s="47"/>
      <c r="G23" s="23"/>
      <c r="H23" s="23"/>
      <c r="I23" s="23"/>
      <c r="J23" s="46"/>
      <c r="L23" s="25"/>
      <c r="M23" s="25"/>
      <c r="P23" s="14"/>
      <c r="Q23" s="58">
        <f t="shared" ref="Q23:S23" si="21">K23*Q$2</f>
        <v>0</v>
      </c>
      <c r="R23" s="58">
        <f t="shared" si="21"/>
        <v>0</v>
      </c>
      <c r="S23" s="58">
        <f t="shared" si="21"/>
        <v>0</v>
      </c>
      <c r="T23" s="14"/>
      <c r="U23" s="14"/>
      <c r="V23" s="14"/>
      <c r="W23" s="14"/>
      <c r="X23" s="14"/>
    </row>
    <row r="24" ht="14.25" customHeight="1">
      <c r="A24" s="33" t="s">
        <v>56</v>
      </c>
      <c r="B24" s="82">
        <f t="shared" ref="B24:M24" si="22">B5-B20</f>
        <v>0</v>
      </c>
      <c r="C24" s="82">
        <f t="shared" si="22"/>
        <v>1000</v>
      </c>
      <c r="D24" s="82">
        <f t="shared" si="22"/>
        <v>-7000</v>
      </c>
      <c r="E24" s="82">
        <f t="shared" si="22"/>
        <v>94000</v>
      </c>
      <c r="F24" s="82">
        <f t="shared" si="22"/>
        <v>9000</v>
      </c>
      <c r="G24" s="82">
        <f t="shared" si="22"/>
        <v>20464</v>
      </c>
      <c r="H24" s="82">
        <f t="shared" si="22"/>
        <v>204000</v>
      </c>
      <c r="I24" s="82">
        <f t="shared" si="22"/>
        <v>-63000</v>
      </c>
      <c r="J24" s="82">
        <f t="shared" si="22"/>
        <v>275889</v>
      </c>
      <c r="K24" s="82">
        <f t="shared" si="22"/>
        <v>-131452</v>
      </c>
      <c r="L24" s="82">
        <f t="shared" si="22"/>
        <v>-53297</v>
      </c>
      <c r="M24" s="82">
        <f t="shared" si="22"/>
        <v>351147</v>
      </c>
      <c r="N24" s="49"/>
      <c r="O24" s="33"/>
      <c r="P24" s="56"/>
      <c r="Q24" s="58">
        <f t="shared" ref="Q24:S24" si="23">K24*Q$2</f>
        <v>-158531.112</v>
      </c>
      <c r="R24" s="58">
        <f t="shared" si="23"/>
        <v>-67324.7704</v>
      </c>
      <c r="S24" s="58">
        <f t="shared" si="23"/>
        <v>447115.4751</v>
      </c>
      <c r="T24" s="56"/>
      <c r="U24" s="56"/>
      <c r="V24" s="56"/>
      <c r="W24" s="56"/>
      <c r="X24" s="56"/>
    </row>
    <row r="25" ht="14.25" customHeight="1">
      <c r="B25" s="47"/>
      <c r="C25" s="47"/>
      <c r="D25" s="47"/>
      <c r="E25" s="47"/>
      <c r="F25" s="47"/>
      <c r="G25" s="46"/>
      <c r="H25" s="33"/>
      <c r="I25" s="33"/>
      <c r="J25" s="46"/>
      <c r="L25" s="25"/>
      <c r="M25" s="25"/>
      <c r="P25" s="14"/>
      <c r="Q25" s="14"/>
      <c r="R25" s="14"/>
      <c r="S25" s="14"/>
      <c r="T25" s="14"/>
      <c r="U25" s="14"/>
      <c r="V25" s="14"/>
      <c r="W25" s="14"/>
      <c r="X25" s="14"/>
    </row>
    <row r="26" ht="14.25" customHeight="1">
      <c r="B26" s="46"/>
      <c r="C26" s="46"/>
      <c r="D26" s="46"/>
      <c r="E26" s="46"/>
      <c r="F26" s="47"/>
      <c r="G26" s="46"/>
      <c r="H26" s="23"/>
      <c r="I26" s="23"/>
      <c r="J26" s="46"/>
      <c r="L26" s="25"/>
      <c r="M26" s="25"/>
      <c r="P26" s="14"/>
      <c r="Q26" s="14"/>
      <c r="R26" s="14"/>
      <c r="S26" s="14"/>
      <c r="T26" s="14"/>
      <c r="U26" s="14"/>
      <c r="V26" s="14"/>
      <c r="W26" s="14"/>
      <c r="X26" s="14"/>
    </row>
    <row r="27" ht="14.25" customHeight="1">
      <c r="F27" s="47"/>
      <c r="H27" s="23"/>
      <c r="I27" s="63"/>
      <c r="L27" s="25"/>
      <c r="M27" s="25"/>
      <c r="P27" s="14"/>
      <c r="Q27" s="14"/>
      <c r="R27" s="14"/>
      <c r="S27" s="14"/>
      <c r="T27" s="14"/>
      <c r="U27" s="14"/>
      <c r="V27" s="14"/>
      <c r="W27" s="14"/>
      <c r="X27" s="14"/>
    </row>
    <row r="28" ht="14.25" customHeight="1">
      <c r="A28" s="73" t="s">
        <v>55</v>
      </c>
      <c r="B28" s="47"/>
      <c r="C28" s="47"/>
      <c r="D28" s="47"/>
      <c r="E28" s="47"/>
      <c r="F28" s="47"/>
      <c r="G28" s="47"/>
      <c r="H28" s="47"/>
      <c r="I28" s="47"/>
      <c r="J28" s="68">
        <v>11953.0</v>
      </c>
      <c r="K28" s="68">
        <v>-26330.0</v>
      </c>
      <c r="L28" s="90">
        <v>0.0</v>
      </c>
      <c r="M28" s="91">
        <v>87787.0</v>
      </c>
      <c r="P28" s="14"/>
      <c r="Q28" s="14"/>
      <c r="R28" s="14"/>
      <c r="S28" s="14"/>
      <c r="T28" s="14"/>
      <c r="U28" s="14"/>
      <c r="V28" s="14"/>
      <c r="W28" s="14"/>
      <c r="X28" s="14"/>
    </row>
    <row r="29" ht="14.25" customHeight="1">
      <c r="F29" s="47"/>
      <c r="H29" s="23"/>
      <c r="I29" s="23"/>
      <c r="L29" s="25"/>
      <c r="M29" s="25"/>
      <c r="P29" s="14"/>
      <c r="Q29" s="14"/>
      <c r="R29" s="14"/>
      <c r="S29" s="14"/>
      <c r="T29" s="14"/>
      <c r="U29" s="14"/>
      <c r="V29" s="14"/>
      <c r="W29" s="14"/>
      <c r="X29" s="14"/>
    </row>
    <row r="30" ht="14.25" customHeight="1">
      <c r="F30" s="47"/>
      <c r="H30" s="23"/>
      <c r="I30" s="23"/>
      <c r="L30" s="25"/>
      <c r="M30" s="25"/>
      <c r="P30" s="14"/>
      <c r="Q30" s="14"/>
      <c r="R30" s="14"/>
      <c r="S30" s="14"/>
      <c r="T30" s="14"/>
      <c r="U30" s="14"/>
      <c r="V30" s="14"/>
      <c r="W30" s="14"/>
      <c r="X30" s="14"/>
    </row>
    <row r="31" ht="14.25" customHeight="1">
      <c r="F31" s="47"/>
      <c r="H31" s="23"/>
      <c r="I31" s="23"/>
      <c r="L31" s="25"/>
      <c r="M31" s="25"/>
      <c r="P31" s="14"/>
      <c r="Q31" s="14"/>
      <c r="R31" s="14"/>
      <c r="S31" s="14"/>
      <c r="T31" s="14"/>
      <c r="U31" s="14"/>
      <c r="V31" s="14"/>
      <c r="W31" s="14"/>
      <c r="X31" s="14"/>
    </row>
    <row r="32" ht="14.25" customHeight="1">
      <c r="A32" s="94" t="s">
        <v>58</v>
      </c>
      <c r="B32" s="14"/>
      <c r="C32" s="14"/>
      <c r="D32" s="14"/>
      <c r="E32" s="14"/>
      <c r="F32" s="95"/>
      <c r="G32" s="14"/>
      <c r="H32" s="97"/>
      <c r="I32" s="97"/>
      <c r="J32" s="14"/>
      <c r="K32" s="14"/>
      <c r="L32" s="98"/>
      <c r="M32" s="9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14.25" customHeight="1">
      <c r="A33" s="14"/>
      <c r="B33" s="14"/>
      <c r="C33" s="14"/>
      <c r="D33" s="14"/>
      <c r="E33" s="14"/>
      <c r="F33" s="95"/>
      <c r="G33" s="14"/>
      <c r="H33" s="97"/>
      <c r="I33" s="97"/>
      <c r="J33" s="14"/>
      <c r="K33" s="16" t="s">
        <v>9</v>
      </c>
      <c r="L33" s="98"/>
      <c r="M33" s="98"/>
      <c r="N33" s="14"/>
      <c r="O33" s="14"/>
      <c r="P33" s="14"/>
      <c r="Q33" s="16" t="s">
        <v>60</v>
      </c>
      <c r="R33" s="14"/>
      <c r="S33" s="14"/>
      <c r="T33" s="14"/>
      <c r="U33" s="14"/>
      <c r="V33" s="14"/>
      <c r="W33" s="14"/>
      <c r="X33" s="14"/>
    </row>
    <row r="34" ht="14.25" customHeight="1">
      <c r="A34" s="16" t="s">
        <v>61</v>
      </c>
      <c r="B34" s="14"/>
      <c r="C34" s="14"/>
      <c r="D34" s="14"/>
      <c r="E34" s="14"/>
      <c r="F34" s="95"/>
      <c r="G34" s="14"/>
      <c r="H34" s="97"/>
      <c r="I34" s="97"/>
      <c r="J34" s="14"/>
      <c r="K34" s="102">
        <f t="shared" ref="K34:K36" si="24">Q34*$Q$3</f>
        <v>795895.182</v>
      </c>
      <c r="L34" s="98"/>
      <c r="M34" s="103">
        <v>1338215.0</v>
      </c>
      <c r="N34" s="14"/>
      <c r="O34" s="14"/>
      <c r="P34" s="14"/>
      <c r="Q34" s="104">
        <v>959835.0</v>
      </c>
      <c r="R34" s="14"/>
      <c r="S34" s="14"/>
      <c r="T34" s="14"/>
      <c r="U34" s="14"/>
      <c r="V34" s="14"/>
      <c r="W34" s="14"/>
      <c r="X34" s="14"/>
    </row>
    <row r="35" ht="14.25" customHeight="1">
      <c r="A35" s="16" t="s">
        <v>64</v>
      </c>
      <c r="B35" s="14"/>
      <c r="C35" s="14"/>
      <c r="D35" s="14"/>
      <c r="E35" s="14"/>
      <c r="F35" s="95"/>
      <c r="G35" s="14"/>
      <c r="H35" s="97"/>
      <c r="I35" s="97"/>
      <c r="J35" s="14"/>
      <c r="K35" s="102">
        <f t="shared" si="24"/>
        <v>244932.4128</v>
      </c>
      <c r="L35" s="98"/>
      <c r="M35" s="103">
        <v>409492.0</v>
      </c>
      <c r="N35" s="14"/>
      <c r="O35" s="14"/>
      <c r="P35" s="14"/>
      <c r="Q35" s="104">
        <v>295384.0</v>
      </c>
      <c r="R35" s="14"/>
      <c r="S35" s="14"/>
      <c r="T35" s="14"/>
      <c r="U35" s="14"/>
      <c r="V35" s="14"/>
      <c r="W35" s="14"/>
      <c r="X35" s="14"/>
    </row>
    <row r="36" ht="14.25" customHeight="1">
      <c r="A36" s="16" t="s">
        <v>66</v>
      </c>
      <c r="B36" s="14"/>
      <c r="C36" s="14"/>
      <c r="D36" s="14"/>
      <c r="E36" s="14"/>
      <c r="F36" s="95"/>
      <c r="G36" s="14"/>
      <c r="H36" s="97"/>
      <c r="I36" s="97"/>
      <c r="J36" s="14"/>
      <c r="K36" s="102">
        <f t="shared" si="24"/>
        <v>385027.4112</v>
      </c>
      <c r="L36" s="98"/>
      <c r="M36" s="103">
        <v>757658.0</v>
      </c>
      <c r="N36" s="14"/>
      <c r="O36" s="14"/>
      <c r="P36" s="14"/>
      <c r="Q36" s="104">
        <v>464336.0</v>
      </c>
      <c r="R36" s="14"/>
      <c r="S36" s="14"/>
      <c r="T36" s="14"/>
      <c r="U36" s="14"/>
      <c r="V36" s="14"/>
      <c r="W36" s="14"/>
      <c r="X36" s="14"/>
    </row>
    <row r="37" ht="14.25" customHeight="1">
      <c r="A37" s="14"/>
      <c r="B37" s="14"/>
      <c r="C37" s="14"/>
      <c r="D37" s="14"/>
      <c r="E37" s="14"/>
      <c r="F37" s="95"/>
      <c r="G37" s="14"/>
      <c r="H37" s="97"/>
      <c r="I37" s="97"/>
      <c r="J37" s="14"/>
      <c r="K37" s="14"/>
      <c r="L37" s="98"/>
      <c r="M37" s="9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ht="14.25" customHeight="1">
      <c r="A38" s="14"/>
      <c r="B38" s="14"/>
      <c r="C38" s="14"/>
      <c r="D38" s="14"/>
      <c r="E38" s="14"/>
      <c r="F38" s="95"/>
      <c r="G38" s="14"/>
      <c r="H38" s="97"/>
      <c r="I38" s="97"/>
      <c r="J38" s="14"/>
      <c r="K38" s="14"/>
      <c r="L38" s="98"/>
      <c r="M38" s="9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ht="14.25" customHeight="1">
      <c r="A39" s="14"/>
      <c r="B39" s="14"/>
      <c r="C39" s="14"/>
      <c r="D39" s="14"/>
      <c r="E39" s="14"/>
      <c r="F39" s="95"/>
      <c r="G39" s="14"/>
      <c r="H39" s="97"/>
      <c r="I39" s="97"/>
      <c r="J39" s="14"/>
      <c r="K39" s="14"/>
      <c r="L39" s="98"/>
      <c r="M39" s="103">
        <v>50904.0</v>
      </c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ht="14.25" customHeight="1">
      <c r="A40" s="14"/>
      <c r="B40" s="14"/>
      <c r="C40" s="14"/>
      <c r="D40" s="14"/>
      <c r="E40" s="14"/>
      <c r="F40" s="95"/>
      <c r="G40" s="14"/>
      <c r="H40" s="97"/>
      <c r="I40" s="97"/>
      <c r="J40" s="14"/>
      <c r="K40" s="14"/>
      <c r="L40" s="98"/>
      <c r="M40" s="103">
        <v>4000.0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ht="14.25" customHeight="1">
      <c r="A41" s="14"/>
      <c r="B41" s="14"/>
      <c r="C41" s="14"/>
      <c r="D41" s="14"/>
      <c r="E41" s="14"/>
      <c r="F41" s="95"/>
      <c r="G41" s="14"/>
      <c r="H41" s="97"/>
      <c r="I41" s="97"/>
      <c r="J41" s="14"/>
      <c r="K41" s="14"/>
      <c r="L41" s="98"/>
      <c r="M41" s="103">
        <v>5363.0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ht="14.25" customHeight="1">
      <c r="A42" s="14"/>
      <c r="B42" s="14"/>
      <c r="C42" s="14"/>
      <c r="D42" s="14"/>
      <c r="E42" s="14"/>
      <c r="F42" s="95"/>
      <c r="G42" s="14"/>
      <c r="H42" s="97"/>
      <c r="I42" s="97"/>
      <c r="J42" s="14"/>
      <c r="K42" s="14"/>
      <c r="L42" s="98"/>
      <c r="M42" s="9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ht="14.25" customHeight="1">
      <c r="A43" s="14"/>
      <c r="B43" s="14"/>
      <c r="C43" s="14"/>
      <c r="D43" s="14"/>
      <c r="E43" s="14"/>
      <c r="F43" s="95"/>
      <c r="G43" s="14"/>
      <c r="H43" s="97"/>
      <c r="I43" s="97"/>
      <c r="J43" s="14"/>
      <c r="K43" s="14"/>
      <c r="L43" s="98"/>
      <c r="M43" s="9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ht="14.25" customHeight="1">
      <c r="A44" s="14"/>
      <c r="B44" s="14"/>
      <c r="C44" s="14"/>
      <c r="D44" s="14"/>
      <c r="E44" s="14"/>
      <c r="F44" s="95"/>
      <c r="G44" s="14"/>
      <c r="H44" s="97"/>
      <c r="I44" s="97"/>
      <c r="J44" s="14"/>
      <c r="K44" s="14"/>
      <c r="L44" s="98"/>
      <c r="M44" s="113">
        <f>M5-sum(M39:M41)-M46</f>
        <v>1168377</v>
      </c>
      <c r="N44" s="14"/>
      <c r="O44" s="14"/>
      <c r="P44" s="14"/>
      <c r="Q44" s="104">
        <v>959835.0</v>
      </c>
      <c r="R44" s="14"/>
      <c r="S44" s="14"/>
      <c r="T44" s="14"/>
      <c r="U44" s="14"/>
      <c r="V44" s="14"/>
      <c r="W44" s="14"/>
      <c r="X44" s="14"/>
    </row>
    <row r="45" ht="14.25" customHeight="1">
      <c r="A45" s="14"/>
      <c r="B45" s="14"/>
      <c r="C45" s="14"/>
      <c r="D45" s="14"/>
      <c r="E45" s="14"/>
      <c r="F45" s="95"/>
      <c r="G45" s="14"/>
      <c r="H45" s="97"/>
      <c r="I45" s="97"/>
      <c r="J45" s="14"/>
      <c r="K45" s="14"/>
      <c r="L45" s="98"/>
      <c r="M45" s="9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ht="14.25" customHeight="1">
      <c r="A46" s="14"/>
      <c r="B46" s="14"/>
      <c r="C46" s="14"/>
      <c r="D46" s="14"/>
      <c r="E46" s="14"/>
      <c r="F46" s="95"/>
      <c r="G46" s="14"/>
      <c r="H46" s="97"/>
      <c r="I46" s="97"/>
      <c r="J46" s="14"/>
      <c r="K46" s="14"/>
      <c r="L46" s="98"/>
      <c r="M46" s="115">
        <v>109571.0</v>
      </c>
      <c r="N46" s="14"/>
      <c r="O46" s="14"/>
      <c r="P46" s="14"/>
      <c r="Q46" s="102">
        <f>Q5-Q44</f>
        <v>197726.01</v>
      </c>
      <c r="R46" s="14"/>
      <c r="S46" s="14"/>
      <c r="T46" s="14"/>
      <c r="U46" s="14"/>
      <c r="V46" s="14"/>
      <c r="W46" s="14"/>
      <c r="X46" s="14"/>
    </row>
    <row r="47" ht="14.25" customHeight="1">
      <c r="A47" s="14"/>
      <c r="B47" s="14"/>
      <c r="C47" s="14"/>
      <c r="D47" s="14"/>
      <c r="E47" s="14"/>
      <c r="F47" s="95"/>
      <c r="G47" s="14"/>
      <c r="H47" s="97"/>
      <c r="I47" s="97"/>
      <c r="J47" s="14"/>
      <c r="K47" s="14"/>
      <c r="L47" s="98"/>
      <c r="M47" s="9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ht="14.25" customHeight="1">
      <c r="F48" s="47"/>
      <c r="H48" s="23"/>
      <c r="I48" s="23"/>
      <c r="L48" s="25"/>
      <c r="M48" s="25"/>
    </row>
    <row r="49" ht="14.25" customHeight="1">
      <c r="F49" s="47"/>
      <c r="H49" s="23"/>
      <c r="I49" s="23"/>
      <c r="L49" s="25"/>
      <c r="M49" s="25"/>
    </row>
    <row r="50" ht="14.25" customHeight="1">
      <c r="F50" s="47"/>
      <c r="H50" s="23"/>
      <c r="I50" s="23"/>
      <c r="L50" s="25"/>
      <c r="M50" s="25"/>
    </row>
    <row r="51" ht="14.25" customHeight="1">
      <c r="F51" s="47"/>
      <c r="H51" s="23"/>
      <c r="I51" s="23"/>
      <c r="L51" s="25"/>
      <c r="M51" s="25"/>
    </row>
    <row r="52" ht="14.25" customHeight="1">
      <c r="F52" s="47"/>
      <c r="H52" s="23"/>
      <c r="I52" s="23"/>
      <c r="L52" s="25"/>
      <c r="M52" s="25"/>
    </row>
    <row r="53" ht="14.25" customHeight="1">
      <c r="F53" s="47"/>
      <c r="H53" s="23"/>
      <c r="I53" s="23"/>
      <c r="L53" s="25"/>
      <c r="M53" s="25"/>
    </row>
    <row r="54" ht="14.25" customHeight="1">
      <c r="F54" s="47"/>
      <c r="H54" s="23"/>
      <c r="I54" s="23"/>
      <c r="L54" s="25"/>
      <c r="M54" s="25"/>
    </row>
    <row r="55" ht="14.25" customHeight="1">
      <c r="F55" s="47"/>
      <c r="H55" s="23"/>
      <c r="I55" s="23"/>
      <c r="L55" s="25"/>
      <c r="M55" s="25"/>
    </row>
    <row r="56" ht="14.25" customHeight="1">
      <c r="F56" s="47"/>
      <c r="H56" s="23"/>
      <c r="I56" s="23"/>
      <c r="L56" s="25"/>
      <c r="M56" s="25"/>
    </row>
    <row r="57" ht="14.25" customHeight="1">
      <c r="F57" s="47"/>
      <c r="H57" s="23"/>
      <c r="I57" s="23"/>
      <c r="L57" s="25"/>
      <c r="M57" s="25"/>
    </row>
    <row r="58" ht="14.25" customHeight="1">
      <c r="F58" s="47"/>
      <c r="H58" s="23"/>
      <c r="I58" s="23"/>
      <c r="L58" s="25"/>
      <c r="M58" s="25"/>
    </row>
    <row r="59" ht="14.25" customHeight="1">
      <c r="F59" s="47"/>
      <c r="H59" s="23"/>
      <c r="I59" s="23"/>
      <c r="L59" s="25"/>
      <c r="M59" s="25"/>
    </row>
    <row r="60" ht="14.25" customHeight="1">
      <c r="F60" s="47"/>
      <c r="H60" s="23"/>
      <c r="I60" s="23"/>
      <c r="L60" s="25"/>
      <c r="M60" s="25"/>
    </row>
    <row r="61" ht="14.25" customHeight="1">
      <c r="F61" s="47"/>
      <c r="H61" s="23"/>
      <c r="I61" s="23"/>
      <c r="L61" s="25"/>
      <c r="M61" s="25"/>
    </row>
    <row r="62" ht="14.25" customHeight="1">
      <c r="F62" s="47"/>
      <c r="H62" s="23"/>
      <c r="I62" s="23"/>
      <c r="L62" s="25"/>
      <c r="M62" s="25"/>
    </row>
    <row r="63" ht="14.25" customHeight="1">
      <c r="F63" s="47"/>
      <c r="H63" s="23"/>
      <c r="I63" s="23"/>
      <c r="L63" s="25"/>
      <c r="M63" s="25"/>
    </row>
    <row r="64" ht="14.25" customHeight="1">
      <c r="F64" s="47"/>
      <c r="H64" s="23"/>
      <c r="I64" s="23"/>
      <c r="L64" s="25"/>
      <c r="M64" s="25"/>
    </row>
    <row r="65" ht="14.25" customHeight="1">
      <c r="F65" s="47"/>
      <c r="H65" s="23"/>
      <c r="I65" s="23"/>
      <c r="L65" s="25"/>
      <c r="M65" s="25"/>
    </row>
    <row r="66" ht="14.25" customHeight="1">
      <c r="F66" s="47"/>
      <c r="H66" s="23"/>
      <c r="I66" s="23"/>
      <c r="L66" s="25"/>
      <c r="M66" s="25"/>
    </row>
    <row r="67" ht="14.25" customHeight="1">
      <c r="F67" s="47"/>
      <c r="H67" s="23"/>
      <c r="I67" s="23"/>
      <c r="L67" s="25"/>
      <c r="M67" s="25"/>
    </row>
    <row r="68" ht="14.25" customHeight="1">
      <c r="F68" s="47"/>
      <c r="H68" s="23"/>
      <c r="I68" s="23"/>
      <c r="L68" s="25"/>
      <c r="M68" s="25"/>
    </row>
    <row r="69" ht="14.25" customHeight="1">
      <c r="F69" s="47"/>
      <c r="H69" s="23"/>
      <c r="I69" s="23"/>
      <c r="L69" s="25"/>
      <c r="M69" s="25"/>
    </row>
    <row r="70" ht="14.25" customHeight="1">
      <c r="F70" s="47"/>
      <c r="H70" s="23"/>
      <c r="I70" s="23"/>
      <c r="L70" s="25"/>
      <c r="M70" s="25"/>
    </row>
    <row r="71" ht="14.25" customHeight="1">
      <c r="F71" s="47"/>
      <c r="H71" s="23"/>
      <c r="I71" s="23"/>
      <c r="L71" s="25"/>
      <c r="M71" s="25"/>
    </row>
    <row r="72" ht="14.25" customHeight="1">
      <c r="F72" s="47"/>
      <c r="H72" s="23"/>
      <c r="I72" s="23"/>
      <c r="L72" s="25"/>
      <c r="M72" s="25"/>
    </row>
    <row r="73" ht="14.25" customHeight="1">
      <c r="F73" s="47"/>
      <c r="H73" s="23"/>
      <c r="I73" s="23"/>
      <c r="L73" s="25"/>
      <c r="M73" s="25"/>
    </row>
    <row r="74" ht="14.25" customHeight="1">
      <c r="F74" s="47"/>
      <c r="H74" s="23"/>
      <c r="I74" s="23"/>
      <c r="L74" s="25"/>
      <c r="M74" s="25"/>
    </row>
    <row r="75" ht="14.25" customHeight="1">
      <c r="F75" s="47"/>
      <c r="H75" s="23"/>
      <c r="I75" s="23"/>
      <c r="L75" s="25"/>
      <c r="M75" s="25"/>
    </row>
    <row r="76" ht="14.25" customHeight="1">
      <c r="F76" s="47"/>
      <c r="H76" s="23"/>
      <c r="I76" s="23"/>
      <c r="L76" s="25"/>
      <c r="M76" s="25"/>
    </row>
    <row r="77" ht="14.25" customHeight="1">
      <c r="F77" s="47"/>
      <c r="H77" s="23"/>
      <c r="I77" s="23"/>
      <c r="L77" s="25"/>
      <c r="M77" s="25"/>
    </row>
    <row r="78" ht="14.25" customHeight="1">
      <c r="F78" s="47"/>
      <c r="H78" s="23"/>
      <c r="I78" s="23"/>
      <c r="L78" s="25"/>
      <c r="M78" s="25"/>
    </row>
    <row r="79" ht="14.25" customHeight="1">
      <c r="F79" s="47"/>
      <c r="H79" s="23"/>
      <c r="I79" s="23"/>
      <c r="L79" s="25"/>
      <c r="M79" s="25"/>
    </row>
    <row r="80" ht="14.25" customHeight="1">
      <c r="F80" s="47"/>
      <c r="H80" s="23"/>
      <c r="I80" s="23"/>
      <c r="L80" s="25"/>
      <c r="M80" s="25"/>
    </row>
    <row r="81" ht="14.25" customHeight="1">
      <c r="F81" s="47"/>
      <c r="H81" s="23"/>
      <c r="I81" s="23"/>
      <c r="L81" s="25"/>
      <c r="M81" s="25"/>
    </row>
    <row r="82" ht="14.25" customHeight="1">
      <c r="F82" s="47"/>
      <c r="H82" s="23"/>
      <c r="I82" s="23"/>
      <c r="L82" s="25"/>
      <c r="M82" s="25"/>
    </row>
    <row r="83" ht="14.25" customHeight="1">
      <c r="F83" s="47"/>
      <c r="H83" s="23"/>
      <c r="I83" s="23"/>
      <c r="L83" s="25"/>
      <c r="M83" s="25"/>
    </row>
    <row r="84" ht="14.25" customHeight="1">
      <c r="F84" s="47"/>
      <c r="H84" s="23"/>
      <c r="I84" s="23"/>
      <c r="L84" s="25"/>
      <c r="M84" s="25"/>
    </row>
    <row r="85" ht="14.25" customHeight="1">
      <c r="F85" s="47"/>
      <c r="H85" s="23"/>
      <c r="I85" s="23"/>
      <c r="L85" s="25"/>
      <c r="M85" s="25"/>
    </row>
    <row r="86" ht="14.25" customHeight="1">
      <c r="F86" s="47"/>
      <c r="H86" s="23"/>
      <c r="I86" s="23"/>
      <c r="L86" s="25"/>
      <c r="M86" s="25"/>
    </row>
    <row r="87" ht="14.25" customHeight="1">
      <c r="F87" s="47"/>
      <c r="H87" s="23"/>
      <c r="I87" s="23"/>
      <c r="L87" s="25"/>
      <c r="M87" s="25"/>
    </row>
    <row r="88" ht="14.25" customHeight="1">
      <c r="F88" s="47"/>
      <c r="H88" s="23"/>
      <c r="I88" s="23"/>
      <c r="L88" s="25"/>
      <c r="M88" s="25"/>
    </row>
    <row r="89" ht="14.25" customHeight="1">
      <c r="F89" s="47"/>
      <c r="H89" s="23"/>
      <c r="I89" s="23"/>
      <c r="L89" s="25"/>
      <c r="M89" s="25"/>
    </row>
    <row r="90" ht="14.25" customHeight="1">
      <c r="F90" s="47"/>
      <c r="H90" s="23"/>
      <c r="I90" s="23"/>
      <c r="L90" s="25"/>
      <c r="M90" s="25"/>
    </row>
    <row r="91" ht="14.25" customHeight="1">
      <c r="F91" s="47"/>
      <c r="H91" s="23"/>
      <c r="I91" s="23"/>
      <c r="L91" s="25"/>
      <c r="M91" s="25"/>
    </row>
    <row r="92" ht="14.25" customHeight="1">
      <c r="F92" s="47"/>
      <c r="H92" s="23"/>
      <c r="I92" s="23"/>
      <c r="L92" s="25"/>
      <c r="M92" s="25"/>
    </row>
    <row r="93" ht="14.25" customHeight="1">
      <c r="F93" s="47"/>
      <c r="H93" s="23"/>
      <c r="I93" s="23"/>
      <c r="L93" s="25"/>
      <c r="M93" s="25"/>
    </row>
    <row r="94" ht="14.25" customHeight="1">
      <c r="F94" s="47"/>
      <c r="H94" s="23"/>
      <c r="I94" s="23"/>
      <c r="L94" s="25"/>
      <c r="M94" s="25"/>
    </row>
    <row r="95" ht="14.25" customHeight="1">
      <c r="F95" s="47"/>
      <c r="H95" s="23"/>
      <c r="I95" s="23"/>
      <c r="L95" s="25"/>
      <c r="M95" s="25"/>
    </row>
    <row r="96" ht="14.25" customHeight="1">
      <c r="F96" s="47"/>
      <c r="H96" s="23"/>
      <c r="I96" s="23"/>
      <c r="L96" s="25"/>
      <c r="M96" s="25"/>
    </row>
    <row r="97" ht="14.25" customHeight="1">
      <c r="F97" s="47"/>
      <c r="H97" s="23"/>
      <c r="I97" s="23"/>
      <c r="L97" s="25"/>
      <c r="M97" s="25"/>
    </row>
    <row r="98" ht="14.25" customHeight="1">
      <c r="F98" s="47"/>
      <c r="H98" s="23"/>
      <c r="I98" s="23"/>
      <c r="L98" s="25"/>
      <c r="M98" s="25"/>
    </row>
    <row r="99" ht="14.25" customHeight="1">
      <c r="F99" s="47"/>
      <c r="H99" s="23"/>
      <c r="I99" s="23"/>
      <c r="L99" s="25"/>
      <c r="M99" s="25"/>
    </row>
    <row r="100" ht="14.25" customHeight="1">
      <c r="F100" s="47"/>
      <c r="H100" s="23"/>
      <c r="I100" s="23"/>
      <c r="L100" s="25"/>
      <c r="M100" s="25"/>
    </row>
    <row r="101" ht="14.25" customHeight="1">
      <c r="F101" s="47"/>
      <c r="H101" s="23"/>
      <c r="I101" s="23"/>
      <c r="L101" s="25"/>
      <c r="M101" s="25"/>
    </row>
    <row r="102" ht="14.25" customHeight="1">
      <c r="F102" s="47"/>
      <c r="H102" s="23"/>
      <c r="I102" s="23"/>
      <c r="L102" s="25"/>
      <c r="M102" s="25"/>
    </row>
    <row r="103" ht="14.25" customHeight="1">
      <c r="F103" s="47"/>
      <c r="H103" s="23"/>
      <c r="I103" s="23"/>
      <c r="L103" s="25"/>
      <c r="M103" s="25"/>
    </row>
    <row r="104" ht="14.25" customHeight="1">
      <c r="F104" s="47"/>
      <c r="H104" s="23"/>
      <c r="I104" s="23"/>
      <c r="L104" s="25"/>
      <c r="M104" s="25"/>
    </row>
    <row r="105" ht="14.25" customHeight="1">
      <c r="F105" s="47"/>
      <c r="H105" s="23"/>
      <c r="I105" s="23"/>
      <c r="L105" s="25"/>
      <c r="M105" s="25"/>
    </row>
    <row r="106" ht="14.25" customHeight="1">
      <c r="F106" s="47"/>
      <c r="H106" s="23"/>
      <c r="I106" s="23"/>
      <c r="L106" s="25"/>
      <c r="M106" s="25"/>
    </row>
    <row r="107" ht="14.25" customHeight="1">
      <c r="F107" s="47"/>
      <c r="H107" s="23"/>
      <c r="I107" s="23"/>
      <c r="L107" s="25"/>
      <c r="M107" s="25"/>
    </row>
    <row r="108" ht="14.25" customHeight="1">
      <c r="F108" s="47"/>
      <c r="H108" s="23"/>
      <c r="I108" s="23"/>
      <c r="L108" s="25"/>
      <c r="M108" s="25"/>
    </row>
    <row r="109" ht="14.25" customHeight="1">
      <c r="F109" s="47"/>
      <c r="H109" s="23"/>
      <c r="I109" s="23"/>
      <c r="L109" s="25"/>
      <c r="M109" s="25"/>
    </row>
    <row r="110" ht="14.25" customHeight="1">
      <c r="F110" s="47"/>
      <c r="H110" s="23"/>
      <c r="I110" s="23"/>
      <c r="L110" s="25"/>
      <c r="M110" s="25"/>
    </row>
    <row r="111" ht="14.25" customHeight="1">
      <c r="F111" s="47"/>
      <c r="H111" s="23"/>
      <c r="I111" s="23"/>
      <c r="L111" s="25"/>
      <c r="M111" s="25"/>
    </row>
    <row r="112" ht="14.25" customHeight="1">
      <c r="F112" s="47"/>
      <c r="H112" s="23"/>
      <c r="I112" s="23"/>
      <c r="L112" s="25"/>
      <c r="M112" s="25"/>
    </row>
    <row r="113" ht="14.25" customHeight="1">
      <c r="F113" s="47"/>
      <c r="H113" s="23"/>
      <c r="I113" s="23"/>
      <c r="L113" s="25"/>
      <c r="M113" s="25"/>
    </row>
    <row r="114" ht="14.25" customHeight="1">
      <c r="F114" s="47"/>
      <c r="H114" s="23"/>
      <c r="I114" s="23"/>
      <c r="L114" s="25"/>
      <c r="M114" s="25"/>
    </row>
    <row r="115" ht="14.25" customHeight="1">
      <c r="F115" s="47"/>
      <c r="H115" s="23"/>
      <c r="I115" s="23"/>
      <c r="L115" s="25"/>
      <c r="M115" s="25"/>
    </row>
    <row r="116" ht="14.25" customHeight="1">
      <c r="F116" s="47"/>
      <c r="H116" s="23"/>
      <c r="I116" s="23"/>
      <c r="L116" s="25"/>
      <c r="M116" s="25"/>
    </row>
    <row r="117" ht="14.25" customHeight="1">
      <c r="F117" s="47"/>
      <c r="H117" s="23"/>
      <c r="I117" s="23"/>
      <c r="L117" s="25"/>
      <c r="M117" s="25"/>
    </row>
    <row r="118" ht="14.25" customHeight="1">
      <c r="F118" s="47"/>
      <c r="H118" s="23"/>
      <c r="I118" s="23"/>
      <c r="L118" s="25"/>
      <c r="M118" s="25"/>
    </row>
    <row r="119" ht="14.25" customHeight="1">
      <c r="F119" s="47"/>
      <c r="H119" s="23"/>
      <c r="I119" s="23"/>
      <c r="L119" s="25"/>
      <c r="M119" s="25"/>
    </row>
    <row r="120" ht="14.25" customHeight="1">
      <c r="F120" s="47"/>
      <c r="H120" s="23"/>
      <c r="I120" s="23"/>
      <c r="L120" s="25"/>
      <c r="M120" s="25"/>
    </row>
    <row r="121" ht="14.25" customHeight="1">
      <c r="F121" s="47"/>
      <c r="H121" s="23"/>
      <c r="I121" s="23"/>
      <c r="L121" s="25"/>
      <c r="M121" s="25"/>
    </row>
    <row r="122" ht="14.25" customHeight="1">
      <c r="F122" s="47"/>
      <c r="H122" s="23"/>
      <c r="I122" s="23"/>
      <c r="L122" s="25"/>
      <c r="M122" s="25"/>
    </row>
    <row r="123" ht="14.25" customHeight="1">
      <c r="F123" s="47"/>
      <c r="H123" s="23"/>
      <c r="I123" s="23"/>
      <c r="L123" s="25"/>
      <c r="M123" s="25"/>
    </row>
    <row r="124" ht="14.25" customHeight="1">
      <c r="F124" s="47"/>
      <c r="H124" s="23"/>
      <c r="I124" s="23"/>
      <c r="L124" s="25"/>
      <c r="M124" s="25"/>
    </row>
    <row r="125" ht="14.25" customHeight="1">
      <c r="F125" s="47"/>
      <c r="H125" s="23"/>
      <c r="I125" s="23"/>
      <c r="L125" s="25"/>
      <c r="M125" s="25"/>
    </row>
    <row r="126" ht="14.25" customHeight="1">
      <c r="F126" s="47"/>
      <c r="H126" s="23"/>
      <c r="I126" s="23"/>
      <c r="L126" s="25"/>
      <c r="M126" s="25"/>
    </row>
    <row r="127" ht="14.25" customHeight="1">
      <c r="F127" s="47"/>
      <c r="H127" s="23"/>
      <c r="I127" s="23"/>
      <c r="L127" s="25"/>
      <c r="M127" s="25"/>
    </row>
    <row r="128" ht="14.25" customHeight="1">
      <c r="F128" s="47"/>
      <c r="H128" s="23"/>
      <c r="I128" s="23"/>
      <c r="L128" s="25"/>
      <c r="M128" s="25"/>
    </row>
    <row r="129" ht="14.25" customHeight="1">
      <c r="F129" s="47"/>
      <c r="H129" s="23"/>
      <c r="I129" s="23"/>
      <c r="L129" s="25"/>
      <c r="M129" s="25"/>
    </row>
    <row r="130" ht="14.25" customHeight="1">
      <c r="F130" s="47"/>
      <c r="H130" s="23"/>
      <c r="I130" s="23"/>
      <c r="L130" s="25"/>
      <c r="M130" s="25"/>
    </row>
    <row r="131" ht="14.25" customHeight="1">
      <c r="F131" s="47"/>
      <c r="H131" s="23"/>
      <c r="I131" s="23"/>
      <c r="L131" s="25"/>
      <c r="M131" s="25"/>
    </row>
    <row r="132" ht="14.25" customHeight="1">
      <c r="F132" s="47"/>
      <c r="H132" s="23"/>
      <c r="I132" s="23"/>
      <c r="L132" s="25"/>
      <c r="M132" s="25"/>
    </row>
    <row r="133" ht="14.25" customHeight="1">
      <c r="F133" s="47"/>
      <c r="H133" s="23"/>
      <c r="I133" s="23"/>
      <c r="L133" s="25"/>
      <c r="M133" s="25"/>
    </row>
    <row r="134" ht="14.25" customHeight="1">
      <c r="F134" s="47"/>
      <c r="H134" s="23"/>
      <c r="I134" s="23"/>
      <c r="L134" s="25"/>
      <c r="M134" s="25"/>
    </row>
    <row r="135" ht="14.25" customHeight="1">
      <c r="F135" s="47"/>
      <c r="H135" s="23"/>
      <c r="I135" s="23"/>
      <c r="L135" s="25"/>
      <c r="M135" s="25"/>
    </row>
    <row r="136" ht="14.25" customHeight="1">
      <c r="F136" s="47"/>
      <c r="H136" s="23"/>
      <c r="I136" s="23"/>
      <c r="L136" s="25"/>
      <c r="M136" s="25"/>
    </row>
    <row r="137" ht="14.25" customHeight="1">
      <c r="F137" s="47"/>
      <c r="H137" s="23"/>
      <c r="I137" s="23"/>
      <c r="L137" s="25"/>
      <c r="M137" s="25"/>
    </row>
    <row r="138" ht="14.25" customHeight="1">
      <c r="F138" s="47"/>
      <c r="H138" s="23"/>
      <c r="I138" s="23"/>
      <c r="L138" s="25"/>
      <c r="M138" s="25"/>
    </row>
    <row r="139" ht="14.25" customHeight="1">
      <c r="F139" s="47"/>
      <c r="H139" s="23"/>
      <c r="I139" s="23"/>
      <c r="L139" s="25"/>
      <c r="M139" s="25"/>
    </row>
    <row r="140" ht="14.25" customHeight="1">
      <c r="F140" s="47"/>
      <c r="H140" s="23"/>
      <c r="I140" s="23"/>
      <c r="L140" s="25"/>
      <c r="M140" s="25"/>
    </row>
    <row r="141" ht="14.25" customHeight="1">
      <c r="F141" s="47"/>
      <c r="H141" s="23"/>
      <c r="I141" s="23"/>
      <c r="L141" s="25"/>
      <c r="M141" s="25"/>
    </row>
    <row r="142" ht="14.25" customHeight="1">
      <c r="F142" s="47"/>
      <c r="H142" s="23"/>
      <c r="I142" s="23"/>
      <c r="L142" s="25"/>
      <c r="M142" s="25"/>
    </row>
    <row r="143" ht="14.25" customHeight="1">
      <c r="F143" s="47"/>
      <c r="H143" s="23"/>
      <c r="I143" s="23"/>
      <c r="L143" s="25"/>
      <c r="M143" s="25"/>
    </row>
    <row r="144" ht="14.25" customHeight="1">
      <c r="F144" s="47"/>
      <c r="H144" s="23"/>
      <c r="I144" s="23"/>
      <c r="L144" s="25"/>
      <c r="M144" s="25"/>
    </row>
    <row r="145" ht="14.25" customHeight="1">
      <c r="F145" s="47"/>
      <c r="H145" s="23"/>
      <c r="I145" s="23"/>
      <c r="L145" s="25"/>
      <c r="M145" s="25"/>
    </row>
    <row r="146" ht="14.25" customHeight="1">
      <c r="F146" s="47"/>
      <c r="H146" s="23"/>
      <c r="I146" s="23"/>
      <c r="L146" s="25"/>
      <c r="M146" s="25"/>
    </row>
    <row r="147" ht="14.25" customHeight="1">
      <c r="F147" s="47"/>
      <c r="H147" s="23"/>
      <c r="I147" s="23"/>
      <c r="L147" s="25"/>
      <c r="M147" s="25"/>
    </row>
    <row r="148" ht="14.25" customHeight="1">
      <c r="F148" s="47"/>
      <c r="H148" s="23"/>
      <c r="I148" s="23"/>
      <c r="L148" s="25"/>
      <c r="M148" s="25"/>
    </row>
    <row r="149" ht="14.25" customHeight="1">
      <c r="F149" s="47"/>
      <c r="H149" s="23"/>
      <c r="I149" s="23"/>
      <c r="L149" s="25"/>
      <c r="M149" s="25"/>
    </row>
    <row r="150" ht="14.25" customHeight="1">
      <c r="F150" s="47"/>
      <c r="H150" s="23"/>
      <c r="I150" s="23"/>
      <c r="L150" s="25"/>
      <c r="M150" s="25"/>
    </row>
    <row r="151" ht="14.25" customHeight="1">
      <c r="F151" s="47"/>
      <c r="H151" s="23"/>
      <c r="I151" s="23"/>
      <c r="L151" s="25"/>
      <c r="M151" s="25"/>
    </row>
    <row r="152" ht="14.25" customHeight="1">
      <c r="F152" s="47"/>
      <c r="H152" s="23"/>
      <c r="I152" s="23"/>
      <c r="L152" s="25"/>
      <c r="M152" s="25"/>
    </row>
    <row r="153" ht="14.25" customHeight="1">
      <c r="F153" s="47"/>
      <c r="H153" s="23"/>
      <c r="I153" s="23"/>
      <c r="L153" s="25"/>
      <c r="M153" s="25"/>
    </row>
    <row r="154" ht="14.25" customHeight="1">
      <c r="F154" s="47"/>
      <c r="H154" s="23"/>
      <c r="I154" s="23"/>
      <c r="L154" s="25"/>
      <c r="M154" s="25"/>
    </row>
    <row r="155" ht="14.25" customHeight="1">
      <c r="F155" s="47"/>
      <c r="H155" s="23"/>
      <c r="I155" s="23"/>
      <c r="L155" s="25"/>
      <c r="M155" s="25"/>
    </row>
    <row r="156" ht="14.25" customHeight="1">
      <c r="F156" s="47"/>
      <c r="H156" s="23"/>
      <c r="I156" s="23"/>
      <c r="L156" s="25"/>
      <c r="M156" s="25"/>
    </row>
    <row r="157" ht="14.25" customHeight="1">
      <c r="F157" s="47"/>
      <c r="H157" s="23"/>
      <c r="I157" s="23"/>
      <c r="L157" s="25"/>
      <c r="M157" s="25"/>
    </row>
    <row r="158" ht="14.25" customHeight="1">
      <c r="F158" s="47"/>
      <c r="H158" s="23"/>
      <c r="I158" s="23"/>
      <c r="L158" s="25"/>
      <c r="M158" s="25"/>
    </row>
    <row r="159" ht="14.25" customHeight="1">
      <c r="F159" s="47"/>
      <c r="H159" s="23"/>
      <c r="I159" s="23"/>
      <c r="L159" s="25"/>
      <c r="M159" s="25"/>
    </row>
    <row r="160" ht="14.25" customHeight="1">
      <c r="F160" s="47"/>
      <c r="H160" s="23"/>
      <c r="I160" s="23"/>
      <c r="L160" s="25"/>
      <c r="M160" s="25"/>
    </row>
    <row r="161" ht="14.25" customHeight="1">
      <c r="F161" s="47"/>
      <c r="H161" s="23"/>
      <c r="I161" s="23"/>
      <c r="L161" s="25"/>
      <c r="M161" s="25"/>
    </row>
    <row r="162" ht="14.25" customHeight="1">
      <c r="F162" s="47"/>
      <c r="H162" s="23"/>
      <c r="I162" s="23"/>
      <c r="L162" s="25"/>
      <c r="M162" s="25"/>
    </row>
    <row r="163" ht="14.25" customHeight="1">
      <c r="F163" s="47"/>
      <c r="H163" s="23"/>
      <c r="I163" s="23"/>
      <c r="L163" s="25"/>
      <c r="M163" s="25"/>
    </row>
    <row r="164" ht="14.25" customHeight="1">
      <c r="F164" s="47"/>
      <c r="H164" s="23"/>
      <c r="I164" s="23"/>
      <c r="L164" s="25"/>
      <c r="M164" s="25"/>
    </row>
    <row r="165" ht="14.25" customHeight="1">
      <c r="F165" s="47"/>
      <c r="H165" s="23"/>
      <c r="I165" s="23"/>
      <c r="L165" s="25"/>
      <c r="M165" s="25"/>
    </row>
    <row r="166" ht="14.25" customHeight="1">
      <c r="F166" s="47"/>
      <c r="H166" s="23"/>
      <c r="I166" s="23"/>
      <c r="L166" s="25"/>
      <c r="M166" s="25"/>
    </row>
    <row r="167" ht="14.25" customHeight="1">
      <c r="F167" s="47"/>
      <c r="H167" s="23"/>
      <c r="I167" s="23"/>
      <c r="L167" s="25"/>
      <c r="M167" s="25"/>
    </row>
    <row r="168" ht="14.25" customHeight="1">
      <c r="F168" s="47"/>
      <c r="H168" s="23"/>
      <c r="I168" s="23"/>
      <c r="L168" s="25"/>
      <c r="M168" s="25"/>
    </row>
    <row r="169" ht="14.25" customHeight="1">
      <c r="F169" s="47"/>
      <c r="H169" s="23"/>
      <c r="I169" s="23"/>
      <c r="L169" s="25"/>
      <c r="M169" s="25"/>
    </row>
    <row r="170" ht="14.25" customHeight="1">
      <c r="F170" s="47"/>
      <c r="H170" s="23"/>
      <c r="I170" s="23"/>
      <c r="L170" s="25"/>
      <c r="M170" s="25"/>
    </row>
    <row r="171" ht="14.25" customHeight="1">
      <c r="F171" s="47"/>
      <c r="H171" s="23"/>
      <c r="I171" s="23"/>
      <c r="L171" s="25"/>
      <c r="M171" s="25"/>
    </row>
    <row r="172" ht="14.25" customHeight="1">
      <c r="F172" s="47"/>
      <c r="H172" s="23"/>
      <c r="I172" s="23"/>
      <c r="L172" s="25"/>
      <c r="M172" s="25"/>
    </row>
    <row r="173" ht="14.25" customHeight="1">
      <c r="F173" s="47"/>
      <c r="H173" s="23"/>
      <c r="I173" s="23"/>
      <c r="L173" s="25"/>
      <c r="M173" s="25"/>
    </row>
    <row r="174" ht="14.25" customHeight="1">
      <c r="F174" s="47"/>
      <c r="H174" s="23"/>
      <c r="I174" s="23"/>
      <c r="L174" s="25"/>
      <c r="M174" s="25"/>
    </row>
    <row r="175" ht="14.25" customHeight="1">
      <c r="F175" s="47"/>
      <c r="H175" s="23"/>
      <c r="I175" s="23"/>
      <c r="L175" s="25"/>
      <c r="M175" s="25"/>
    </row>
    <row r="176" ht="14.25" customHeight="1">
      <c r="F176" s="47"/>
      <c r="H176" s="23"/>
      <c r="I176" s="23"/>
      <c r="L176" s="25"/>
      <c r="M176" s="25"/>
    </row>
    <row r="177" ht="14.25" customHeight="1">
      <c r="F177" s="47"/>
      <c r="H177" s="23"/>
      <c r="I177" s="23"/>
      <c r="L177" s="25"/>
      <c r="M177" s="25"/>
    </row>
    <row r="178" ht="14.25" customHeight="1">
      <c r="F178" s="47"/>
      <c r="H178" s="23"/>
      <c r="I178" s="23"/>
      <c r="L178" s="25"/>
      <c r="M178" s="25"/>
    </row>
    <row r="179" ht="14.25" customHeight="1">
      <c r="F179" s="47"/>
      <c r="H179" s="23"/>
      <c r="I179" s="23"/>
      <c r="L179" s="25"/>
      <c r="M179" s="25"/>
    </row>
    <row r="180" ht="14.25" customHeight="1">
      <c r="F180" s="47"/>
      <c r="H180" s="23"/>
      <c r="I180" s="23"/>
      <c r="L180" s="25"/>
      <c r="M180" s="25"/>
    </row>
    <row r="181" ht="14.25" customHeight="1">
      <c r="F181" s="47"/>
      <c r="H181" s="23"/>
      <c r="I181" s="23"/>
      <c r="L181" s="25"/>
      <c r="M181" s="25"/>
    </row>
    <row r="182" ht="14.25" customHeight="1">
      <c r="F182" s="47"/>
      <c r="H182" s="23"/>
      <c r="I182" s="23"/>
      <c r="L182" s="25"/>
      <c r="M182" s="25"/>
    </row>
    <row r="183" ht="14.25" customHeight="1">
      <c r="F183" s="47"/>
      <c r="H183" s="23"/>
      <c r="I183" s="23"/>
      <c r="L183" s="25"/>
      <c r="M183" s="25"/>
    </row>
    <row r="184" ht="14.25" customHeight="1">
      <c r="F184" s="47"/>
      <c r="H184" s="23"/>
      <c r="I184" s="23"/>
      <c r="L184" s="25"/>
      <c r="M184" s="25"/>
    </row>
    <row r="185" ht="14.25" customHeight="1">
      <c r="F185" s="47"/>
      <c r="H185" s="23"/>
      <c r="I185" s="23"/>
      <c r="L185" s="25"/>
      <c r="M185" s="25"/>
    </row>
    <row r="186" ht="14.25" customHeight="1">
      <c r="F186" s="47"/>
      <c r="H186" s="23"/>
      <c r="I186" s="23"/>
      <c r="L186" s="25"/>
      <c r="M186" s="25"/>
    </row>
    <row r="187" ht="14.25" customHeight="1">
      <c r="F187" s="47"/>
      <c r="H187" s="23"/>
      <c r="I187" s="23"/>
      <c r="L187" s="25"/>
      <c r="M187" s="25"/>
    </row>
    <row r="188" ht="14.25" customHeight="1">
      <c r="F188" s="47"/>
      <c r="H188" s="23"/>
      <c r="I188" s="23"/>
      <c r="L188" s="25"/>
      <c r="M188" s="25"/>
    </row>
    <row r="189" ht="14.25" customHeight="1">
      <c r="F189" s="47"/>
      <c r="H189" s="23"/>
      <c r="I189" s="23"/>
      <c r="L189" s="25"/>
      <c r="M189" s="25"/>
    </row>
    <row r="190" ht="14.25" customHeight="1">
      <c r="F190" s="47"/>
      <c r="H190" s="23"/>
      <c r="I190" s="23"/>
      <c r="L190" s="25"/>
      <c r="M190" s="25"/>
    </row>
    <row r="191" ht="14.25" customHeight="1">
      <c r="F191" s="47"/>
      <c r="H191" s="23"/>
      <c r="I191" s="23"/>
      <c r="L191" s="25"/>
      <c r="M191" s="25"/>
    </row>
    <row r="192" ht="14.25" customHeight="1">
      <c r="F192" s="47"/>
      <c r="H192" s="23"/>
      <c r="I192" s="23"/>
      <c r="L192" s="25"/>
      <c r="M192" s="25"/>
    </row>
    <row r="193" ht="14.25" customHeight="1">
      <c r="F193" s="47"/>
      <c r="H193" s="23"/>
      <c r="I193" s="23"/>
      <c r="L193" s="25"/>
      <c r="M193" s="25"/>
    </row>
    <row r="194" ht="14.25" customHeight="1">
      <c r="F194" s="47"/>
      <c r="H194" s="23"/>
      <c r="I194" s="23"/>
      <c r="L194" s="25"/>
      <c r="M194" s="25"/>
    </row>
    <row r="195" ht="14.25" customHeight="1">
      <c r="F195" s="47"/>
      <c r="H195" s="23"/>
      <c r="I195" s="23"/>
      <c r="L195" s="25"/>
      <c r="M195" s="25"/>
    </row>
    <row r="196" ht="14.25" customHeight="1">
      <c r="F196" s="47"/>
      <c r="H196" s="23"/>
      <c r="I196" s="23"/>
      <c r="L196" s="25"/>
      <c r="M196" s="25"/>
    </row>
    <row r="197" ht="14.25" customHeight="1">
      <c r="F197" s="47"/>
      <c r="H197" s="23"/>
      <c r="I197" s="23"/>
      <c r="L197" s="25"/>
      <c r="M197" s="25"/>
    </row>
    <row r="198" ht="14.25" customHeight="1">
      <c r="F198" s="47"/>
      <c r="H198" s="23"/>
      <c r="I198" s="23"/>
      <c r="L198" s="25"/>
      <c r="M198" s="25"/>
    </row>
    <row r="199" ht="14.25" customHeight="1">
      <c r="F199" s="47"/>
      <c r="H199" s="23"/>
      <c r="I199" s="23"/>
      <c r="L199" s="25"/>
      <c r="M199" s="25"/>
    </row>
    <row r="200" ht="14.25" customHeight="1">
      <c r="F200" s="47"/>
      <c r="H200" s="23"/>
      <c r="I200" s="23"/>
      <c r="L200" s="25"/>
      <c r="M200" s="25"/>
    </row>
    <row r="201" ht="14.25" customHeight="1">
      <c r="F201" s="47"/>
      <c r="H201" s="23"/>
      <c r="I201" s="23"/>
      <c r="L201" s="25"/>
      <c r="M201" s="25"/>
    </row>
    <row r="202" ht="14.25" customHeight="1">
      <c r="F202" s="47"/>
      <c r="H202" s="23"/>
      <c r="I202" s="23"/>
      <c r="L202" s="25"/>
      <c r="M202" s="25"/>
    </row>
    <row r="203" ht="14.25" customHeight="1">
      <c r="F203" s="47"/>
      <c r="H203" s="23"/>
      <c r="I203" s="23"/>
      <c r="L203" s="25"/>
      <c r="M203" s="25"/>
    </row>
    <row r="204" ht="14.25" customHeight="1">
      <c r="F204" s="47"/>
      <c r="H204" s="23"/>
      <c r="I204" s="23"/>
      <c r="L204" s="25"/>
      <c r="M204" s="25"/>
    </row>
    <row r="205" ht="14.25" customHeight="1">
      <c r="F205" s="47"/>
      <c r="H205" s="23"/>
      <c r="I205" s="23"/>
      <c r="L205" s="25"/>
      <c r="M205" s="25"/>
    </row>
    <row r="206" ht="14.25" customHeight="1">
      <c r="F206" s="47"/>
      <c r="H206" s="23"/>
      <c r="I206" s="23"/>
      <c r="L206" s="25"/>
      <c r="M206" s="25"/>
    </row>
    <row r="207" ht="14.25" customHeight="1">
      <c r="F207" s="47"/>
      <c r="H207" s="23"/>
      <c r="I207" s="23"/>
      <c r="L207" s="25"/>
      <c r="M207" s="25"/>
    </row>
    <row r="208" ht="14.25" customHeight="1">
      <c r="F208" s="47"/>
      <c r="H208" s="23"/>
      <c r="I208" s="23"/>
      <c r="L208" s="25"/>
      <c r="M208" s="25"/>
    </row>
    <row r="209" ht="14.25" customHeight="1">
      <c r="F209" s="47"/>
      <c r="H209" s="23"/>
      <c r="I209" s="23"/>
      <c r="L209" s="25"/>
      <c r="M209" s="25"/>
    </row>
    <row r="210" ht="14.25" customHeight="1">
      <c r="F210" s="47"/>
      <c r="H210" s="23"/>
      <c r="I210" s="23"/>
      <c r="L210" s="25"/>
      <c r="M210" s="25"/>
    </row>
    <row r="211" ht="14.25" customHeight="1">
      <c r="F211" s="47"/>
      <c r="H211" s="23"/>
      <c r="I211" s="23"/>
      <c r="L211" s="25"/>
      <c r="M211" s="25"/>
    </row>
    <row r="212" ht="14.25" customHeight="1">
      <c r="F212" s="47"/>
      <c r="H212" s="23"/>
      <c r="I212" s="23"/>
      <c r="L212" s="25"/>
      <c r="M212" s="25"/>
    </row>
    <row r="213" ht="14.25" customHeight="1">
      <c r="F213" s="47"/>
      <c r="H213" s="23"/>
      <c r="I213" s="23"/>
      <c r="L213" s="25"/>
      <c r="M213" s="25"/>
    </row>
    <row r="214" ht="14.25" customHeight="1">
      <c r="F214" s="47"/>
      <c r="H214" s="23"/>
      <c r="I214" s="23"/>
      <c r="L214" s="25"/>
      <c r="M214" s="25"/>
    </row>
    <row r="215" ht="14.25" customHeight="1">
      <c r="F215" s="47"/>
      <c r="H215" s="23"/>
      <c r="I215" s="23"/>
      <c r="L215" s="25"/>
      <c r="M215" s="25"/>
    </row>
    <row r="216" ht="14.25" customHeight="1">
      <c r="F216" s="47"/>
      <c r="H216" s="23"/>
      <c r="I216" s="23"/>
      <c r="L216" s="25"/>
      <c r="M216" s="25"/>
    </row>
    <row r="217" ht="14.25" customHeight="1">
      <c r="F217" s="47"/>
      <c r="H217" s="23"/>
      <c r="I217" s="23"/>
      <c r="L217" s="25"/>
      <c r="M217" s="25"/>
    </row>
    <row r="218" ht="14.25" customHeight="1">
      <c r="F218" s="47"/>
      <c r="H218" s="23"/>
      <c r="I218" s="23"/>
      <c r="L218" s="25"/>
      <c r="M218" s="25"/>
    </row>
    <row r="219" ht="14.25" customHeight="1">
      <c r="F219" s="47"/>
      <c r="H219" s="23"/>
      <c r="I219" s="23"/>
      <c r="L219" s="25"/>
      <c r="M219" s="25"/>
    </row>
    <row r="220" ht="14.25" customHeight="1">
      <c r="F220" s="47"/>
      <c r="H220" s="23"/>
      <c r="I220" s="23"/>
      <c r="L220" s="25"/>
      <c r="M220" s="25"/>
    </row>
    <row r="221" ht="14.25" customHeight="1">
      <c r="F221" s="47"/>
      <c r="H221" s="23"/>
      <c r="I221" s="23"/>
      <c r="L221" s="25"/>
      <c r="M221" s="25"/>
    </row>
    <row r="222" ht="14.25" customHeight="1">
      <c r="F222" s="47"/>
      <c r="H222" s="23"/>
      <c r="I222" s="23"/>
      <c r="L222" s="25"/>
      <c r="M222" s="25"/>
    </row>
    <row r="223" ht="14.25" customHeight="1">
      <c r="F223" s="47"/>
      <c r="H223" s="23"/>
      <c r="I223" s="23"/>
      <c r="L223" s="25"/>
      <c r="M223" s="25"/>
    </row>
    <row r="224" ht="15.75" customHeight="1">
      <c r="L224" s="25"/>
      <c r="M224" s="25"/>
    </row>
    <row r="225" ht="15.75" customHeight="1">
      <c r="L225" s="25"/>
      <c r="M225" s="25"/>
    </row>
    <row r="226" ht="15.75" customHeight="1">
      <c r="L226" s="25"/>
      <c r="M226" s="25"/>
    </row>
    <row r="227" ht="15.75" customHeight="1">
      <c r="L227" s="25"/>
      <c r="M227" s="25"/>
    </row>
    <row r="228" ht="15.75" customHeight="1">
      <c r="L228" s="25"/>
      <c r="M228" s="25"/>
    </row>
    <row r="229" ht="15.75" customHeight="1">
      <c r="L229" s="25"/>
      <c r="M229" s="25"/>
    </row>
    <row r="230" ht="15.75" customHeight="1">
      <c r="L230" s="25"/>
      <c r="M230" s="25"/>
    </row>
    <row r="231" ht="15.75" customHeight="1">
      <c r="L231" s="25"/>
      <c r="M231" s="25"/>
    </row>
    <row r="232" ht="15.75" customHeight="1">
      <c r="L232" s="25"/>
      <c r="M232" s="25"/>
    </row>
    <row r="233" ht="15.75" customHeight="1">
      <c r="L233" s="25"/>
      <c r="M233" s="25"/>
    </row>
    <row r="234" ht="15.75" customHeight="1">
      <c r="L234" s="25"/>
      <c r="M234" s="25"/>
    </row>
    <row r="235" ht="15.75" customHeight="1">
      <c r="L235" s="25"/>
      <c r="M235" s="25"/>
    </row>
    <row r="236" ht="15.75" customHeight="1">
      <c r="L236" s="25"/>
      <c r="M236" s="25"/>
    </row>
    <row r="237" ht="15.75" customHeight="1">
      <c r="L237" s="25"/>
      <c r="M237" s="25"/>
    </row>
    <row r="238" ht="15.75" customHeight="1">
      <c r="L238" s="25"/>
      <c r="M238" s="25"/>
    </row>
    <row r="239" ht="15.75" customHeight="1">
      <c r="L239" s="25"/>
      <c r="M239" s="25"/>
    </row>
    <row r="240" ht="15.75" customHeight="1">
      <c r="L240" s="25"/>
      <c r="M240" s="25"/>
    </row>
    <row r="241" ht="15.75" customHeight="1">
      <c r="L241" s="25"/>
      <c r="M241" s="25"/>
    </row>
    <row r="242" ht="15.75" customHeight="1">
      <c r="L242" s="25"/>
      <c r="M242" s="25"/>
    </row>
    <row r="243" ht="15.75" customHeight="1">
      <c r="L243" s="25"/>
      <c r="M243" s="25"/>
    </row>
    <row r="244" ht="15.75" customHeight="1">
      <c r="L244" s="25"/>
      <c r="M244" s="25"/>
    </row>
    <row r="245" ht="15.75" customHeight="1">
      <c r="L245" s="25"/>
      <c r="M245" s="25"/>
    </row>
    <row r="246" ht="15.75" customHeight="1">
      <c r="L246" s="25"/>
      <c r="M246" s="25"/>
    </row>
    <row r="247" ht="15.75" customHeight="1">
      <c r="L247" s="25"/>
      <c r="M247" s="25"/>
    </row>
    <row r="248" ht="15.75" customHeight="1">
      <c r="L248" s="25"/>
      <c r="M248" s="25"/>
    </row>
    <row r="249" ht="15.75" customHeight="1">
      <c r="L249" s="25"/>
      <c r="M249" s="25"/>
    </row>
    <row r="250" ht="15.75" customHeight="1">
      <c r="L250" s="25"/>
      <c r="M250" s="25"/>
    </row>
    <row r="251" ht="15.75" customHeight="1">
      <c r="L251" s="25"/>
      <c r="M251" s="25"/>
    </row>
    <row r="252" ht="15.75" customHeight="1">
      <c r="L252" s="25"/>
      <c r="M252" s="25"/>
    </row>
    <row r="253" ht="15.75" customHeight="1">
      <c r="L253" s="25"/>
      <c r="M253" s="25"/>
    </row>
    <row r="254" ht="15.75" customHeight="1">
      <c r="L254" s="25"/>
      <c r="M254" s="25"/>
    </row>
    <row r="255" ht="15.75" customHeight="1">
      <c r="L255" s="25"/>
      <c r="M255" s="25"/>
    </row>
    <row r="256" ht="15.75" customHeight="1">
      <c r="L256" s="25"/>
      <c r="M256" s="25"/>
    </row>
    <row r="257" ht="15.75" customHeight="1">
      <c r="L257" s="25"/>
      <c r="M257" s="25"/>
    </row>
    <row r="258" ht="15.75" customHeight="1">
      <c r="L258" s="25"/>
      <c r="M258" s="25"/>
    </row>
    <row r="259" ht="15.75" customHeight="1">
      <c r="L259" s="25"/>
      <c r="M259" s="25"/>
    </row>
    <row r="260" ht="15.75" customHeight="1">
      <c r="L260" s="25"/>
      <c r="M260" s="25"/>
    </row>
    <row r="261" ht="15.75" customHeight="1">
      <c r="L261" s="25"/>
      <c r="M261" s="25"/>
    </row>
    <row r="262" ht="15.75" customHeight="1">
      <c r="L262" s="25"/>
      <c r="M262" s="25"/>
    </row>
    <row r="263" ht="15.75" customHeight="1">
      <c r="L263" s="25"/>
      <c r="M263" s="25"/>
    </row>
    <row r="264" ht="15.75" customHeight="1">
      <c r="L264" s="25"/>
      <c r="M264" s="25"/>
    </row>
    <row r="265" ht="15.75" customHeight="1">
      <c r="L265" s="25"/>
      <c r="M265" s="25"/>
    </row>
    <row r="266" ht="15.75" customHeight="1">
      <c r="L266" s="25"/>
      <c r="M266" s="25"/>
    </row>
    <row r="267" ht="15.75" customHeight="1">
      <c r="L267" s="25"/>
      <c r="M267" s="25"/>
    </row>
    <row r="268" ht="15.75" customHeight="1">
      <c r="L268" s="25"/>
      <c r="M268" s="25"/>
    </row>
    <row r="269" ht="15.75" customHeight="1">
      <c r="L269" s="25"/>
      <c r="M269" s="25"/>
    </row>
    <row r="270" ht="15.75" customHeight="1">
      <c r="L270" s="25"/>
      <c r="M270" s="25"/>
    </row>
    <row r="271" ht="15.75" customHeight="1">
      <c r="L271" s="25"/>
      <c r="M271" s="25"/>
    </row>
    <row r="272" ht="15.75" customHeight="1">
      <c r="L272" s="25"/>
      <c r="M272" s="25"/>
    </row>
    <row r="273" ht="15.75" customHeight="1">
      <c r="L273" s="25"/>
      <c r="M273" s="25"/>
    </row>
    <row r="274" ht="15.75" customHeight="1">
      <c r="L274" s="25"/>
      <c r="M274" s="25"/>
    </row>
    <row r="275" ht="15.75" customHeight="1">
      <c r="L275" s="25"/>
      <c r="M275" s="25"/>
    </row>
    <row r="276" ht="15.75" customHeight="1">
      <c r="L276" s="25"/>
      <c r="M276" s="25"/>
    </row>
    <row r="277" ht="15.75" customHeight="1">
      <c r="L277" s="25"/>
      <c r="M277" s="25"/>
    </row>
    <row r="278" ht="15.75" customHeight="1">
      <c r="L278" s="25"/>
      <c r="M278" s="25"/>
    </row>
    <row r="279" ht="15.75" customHeight="1">
      <c r="L279" s="25"/>
      <c r="M279" s="25"/>
    </row>
    <row r="280" ht="15.75" customHeight="1">
      <c r="L280" s="25"/>
      <c r="M280" s="25"/>
    </row>
    <row r="281" ht="15.75" customHeight="1">
      <c r="L281" s="25"/>
      <c r="M281" s="25"/>
    </row>
    <row r="282" ht="15.75" customHeight="1">
      <c r="L282" s="25"/>
      <c r="M282" s="25"/>
    </row>
    <row r="283" ht="15.75" customHeight="1">
      <c r="L283" s="25"/>
      <c r="M283" s="25"/>
    </row>
    <row r="284" ht="15.75" customHeight="1">
      <c r="L284" s="25"/>
      <c r="M284" s="25"/>
    </row>
    <row r="285" ht="15.75" customHeight="1">
      <c r="L285" s="25"/>
      <c r="M285" s="25"/>
    </row>
    <row r="286" ht="15.75" customHeight="1">
      <c r="L286" s="25"/>
      <c r="M286" s="25"/>
    </row>
    <row r="287" ht="15.75" customHeight="1">
      <c r="L287" s="25"/>
      <c r="M287" s="25"/>
    </row>
    <row r="288" ht="15.75" customHeight="1">
      <c r="L288" s="25"/>
      <c r="M288" s="25"/>
    </row>
    <row r="289" ht="15.75" customHeight="1">
      <c r="L289" s="25"/>
      <c r="M289" s="25"/>
    </row>
    <row r="290" ht="15.75" customHeight="1">
      <c r="L290" s="25"/>
      <c r="M290" s="25"/>
    </row>
    <row r="291" ht="15.75" customHeight="1">
      <c r="L291" s="25"/>
      <c r="M291" s="25"/>
    </row>
    <row r="292" ht="15.75" customHeight="1">
      <c r="L292" s="25"/>
      <c r="M292" s="25"/>
    </row>
    <row r="293" ht="15.75" customHeight="1">
      <c r="L293" s="25"/>
      <c r="M293" s="25"/>
    </row>
    <row r="294" ht="15.75" customHeight="1">
      <c r="L294" s="25"/>
      <c r="M294" s="25"/>
    </row>
    <row r="295" ht="15.75" customHeight="1">
      <c r="L295" s="25"/>
      <c r="M295" s="25"/>
    </row>
    <row r="296" ht="15.75" customHeight="1">
      <c r="L296" s="25"/>
      <c r="M296" s="25"/>
    </row>
    <row r="297" ht="15.75" customHeight="1">
      <c r="L297" s="25"/>
      <c r="M297" s="25"/>
    </row>
    <row r="298" ht="15.75" customHeight="1">
      <c r="L298" s="25"/>
      <c r="M298" s="25"/>
    </row>
    <row r="299" ht="15.75" customHeight="1">
      <c r="L299" s="25"/>
      <c r="M299" s="25"/>
    </row>
    <row r="300" ht="15.75" customHeight="1">
      <c r="L300" s="25"/>
      <c r="M300" s="25"/>
    </row>
    <row r="301" ht="15.75" customHeight="1">
      <c r="L301" s="25"/>
      <c r="M301" s="25"/>
    </row>
    <row r="302" ht="15.75" customHeight="1">
      <c r="L302" s="25"/>
      <c r="M302" s="25"/>
    </row>
    <row r="303" ht="15.75" customHeight="1">
      <c r="L303" s="25"/>
      <c r="M303" s="25"/>
    </row>
    <row r="304" ht="15.75" customHeight="1">
      <c r="L304" s="25"/>
      <c r="M304" s="25"/>
    </row>
    <row r="305" ht="15.75" customHeight="1">
      <c r="L305" s="25"/>
      <c r="M305" s="25"/>
    </row>
    <row r="306" ht="15.75" customHeight="1">
      <c r="L306" s="25"/>
      <c r="M306" s="25"/>
    </row>
    <row r="307" ht="15.75" customHeight="1">
      <c r="L307" s="25"/>
      <c r="M307" s="25"/>
    </row>
    <row r="308" ht="15.75" customHeight="1">
      <c r="L308" s="25"/>
      <c r="M308" s="25"/>
    </row>
    <row r="309" ht="15.75" customHeight="1">
      <c r="L309" s="25"/>
      <c r="M309" s="25"/>
    </row>
    <row r="310" ht="15.75" customHeight="1">
      <c r="L310" s="25"/>
      <c r="M310" s="25"/>
    </row>
    <row r="311" ht="15.75" customHeight="1">
      <c r="L311" s="25"/>
      <c r="M311" s="25"/>
    </row>
    <row r="312" ht="15.75" customHeight="1">
      <c r="L312" s="25"/>
      <c r="M312" s="25"/>
    </row>
    <row r="313" ht="15.75" customHeight="1">
      <c r="L313" s="25"/>
      <c r="M313" s="25"/>
    </row>
    <row r="314" ht="15.75" customHeight="1">
      <c r="L314" s="25"/>
      <c r="M314" s="25"/>
    </row>
    <row r="315" ht="15.75" customHeight="1">
      <c r="L315" s="25"/>
      <c r="M315" s="25"/>
    </row>
    <row r="316" ht="15.75" customHeight="1">
      <c r="L316" s="25"/>
      <c r="M316" s="25"/>
    </row>
    <row r="317" ht="15.75" customHeight="1">
      <c r="L317" s="25"/>
      <c r="M317" s="25"/>
    </row>
    <row r="318" ht="15.75" customHeight="1">
      <c r="L318" s="25"/>
      <c r="M318" s="25"/>
    </row>
    <row r="319" ht="15.75" customHeight="1">
      <c r="L319" s="25"/>
      <c r="M319" s="25"/>
    </row>
    <row r="320" ht="15.75" customHeight="1">
      <c r="L320" s="25"/>
      <c r="M320" s="25"/>
    </row>
    <row r="321" ht="15.75" customHeight="1">
      <c r="L321" s="25"/>
      <c r="M321" s="25"/>
    </row>
    <row r="322" ht="15.75" customHeight="1">
      <c r="L322" s="25"/>
      <c r="M322" s="25"/>
    </row>
    <row r="323" ht="15.75" customHeight="1">
      <c r="L323" s="25"/>
      <c r="M323" s="25"/>
    </row>
    <row r="324" ht="15.75" customHeight="1">
      <c r="L324" s="25"/>
      <c r="M324" s="25"/>
    </row>
    <row r="325" ht="15.75" customHeight="1">
      <c r="L325" s="25"/>
      <c r="M325" s="25"/>
    </row>
    <row r="326" ht="15.75" customHeight="1">
      <c r="L326" s="25"/>
      <c r="M326" s="25"/>
    </row>
    <row r="327" ht="15.75" customHeight="1">
      <c r="L327" s="25"/>
      <c r="M327" s="25"/>
    </row>
    <row r="328" ht="15.75" customHeight="1">
      <c r="L328" s="25"/>
      <c r="M328" s="25"/>
    </row>
    <row r="329" ht="15.75" customHeight="1">
      <c r="L329" s="25"/>
      <c r="M329" s="25"/>
    </row>
    <row r="330" ht="15.75" customHeight="1">
      <c r="L330" s="25"/>
      <c r="M330" s="25"/>
    </row>
    <row r="331" ht="15.75" customHeight="1">
      <c r="L331" s="25"/>
      <c r="M331" s="25"/>
    </row>
    <row r="332" ht="15.75" customHeight="1">
      <c r="L332" s="25"/>
      <c r="M332" s="25"/>
    </row>
    <row r="333" ht="15.75" customHeight="1">
      <c r="L333" s="25"/>
      <c r="M333" s="25"/>
    </row>
    <row r="334" ht="15.75" customHeight="1">
      <c r="L334" s="25"/>
      <c r="M334" s="25"/>
    </row>
    <row r="335" ht="15.75" customHeight="1">
      <c r="L335" s="25"/>
      <c r="M335" s="25"/>
    </row>
    <row r="336" ht="15.75" customHeight="1">
      <c r="L336" s="25"/>
      <c r="M336" s="25"/>
    </row>
    <row r="337" ht="15.75" customHeight="1">
      <c r="L337" s="25"/>
      <c r="M337" s="25"/>
    </row>
    <row r="338" ht="15.75" customHeight="1">
      <c r="L338" s="25"/>
      <c r="M338" s="25"/>
    </row>
    <row r="339" ht="15.75" customHeight="1">
      <c r="L339" s="25"/>
      <c r="M339" s="25"/>
    </row>
    <row r="340" ht="15.75" customHeight="1">
      <c r="L340" s="25"/>
      <c r="M340" s="25"/>
    </row>
    <row r="341" ht="15.75" customHeight="1">
      <c r="L341" s="25"/>
      <c r="M341" s="25"/>
    </row>
    <row r="342" ht="15.75" customHeight="1">
      <c r="L342" s="25"/>
      <c r="M342" s="25"/>
    </row>
    <row r="343" ht="15.75" customHeight="1">
      <c r="L343" s="25"/>
      <c r="M343" s="25"/>
    </row>
    <row r="344" ht="15.75" customHeight="1">
      <c r="L344" s="25"/>
      <c r="M344" s="25"/>
    </row>
    <row r="345" ht="15.75" customHeight="1">
      <c r="L345" s="25"/>
      <c r="M345" s="25"/>
    </row>
    <row r="346" ht="15.75" customHeight="1">
      <c r="L346" s="25"/>
      <c r="M346" s="25"/>
    </row>
    <row r="347" ht="15.75" customHeight="1">
      <c r="L347" s="25"/>
      <c r="M347" s="25"/>
    </row>
    <row r="348" ht="15.75" customHeight="1">
      <c r="L348" s="25"/>
      <c r="M348" s="25"/>
    </row>
    <row r="349" ht="15.75" customHeight="1">
      <c r="L349" s="25"/>
      <c r="M349" s="25"/>
    </row>
    <row r="350" ht="15.75" customHeight="1">
      <c r="L350" s="25"/>
      <c r="M350" s="25"/>
    </row>
    <row r="351" ht="15.75" customHeight="1">
      <c r="L351" s="25"/>
      <c r="M351" s="25"/>
    </row>
    <row r="352" ht="15.75" customHeight="1">
      <c r="L352" s="25"/>
      <c r="M352" s="25"/>
    </row>
    <row r="353" ht="15.75" customHeight="1">
      <c r="L353" s="25"/>
      <c r="M353" s="25"/>
    </row>
    <row r="354" ht="15.75" customHeight="1">
      <c r="L354" s="25"/>
      <c r="M354" s="25"/>
    </row>
    <row r="355" ht="15.75" customHeight="1">
      <c r="L355" s="25"/>
      <c r="M355" s="25"/>
    </row>
    <row r="356" ht="15.75" customHeight="1">
      <c r="L356" s="25"/>
      <c r="M356" s="25"/>
    </row>
    <row r="357" ht="15.75" customHeight="1">
      <c r="L357" s="25"/>
      <c r="M357" s="25"/>
    </row>
    <row r="358" ht="15.75" customHeight="1">
      <c r="L358" s="25"/>
      <c r="M358" s="25"/>
    </row>
    <row r="359" ht="15.75" customHeight="1">
      <c r="L359" s="25"/>
      <c r="M359" s="25"/>
    </row>
    <row r="360" ht="15.75" customHeight="1">
      <c r="L360" s="25"/>
      <c r="M360" s="25"/>
    </row>
    <row r="361" ht="15.75" customHeight="1">
      <c r="L361" s="25"/>
      <c r="M361" s="25"/>
    </row>
    <row r="362" ht="15.75" customHeight="1">
      <c r="L362" s="25"/>
      <c r="M362" s="25"/>
    </row>
    <row r="363" ht="15.75" customHeight="1">
      <c r="L363" s="25"/>
      <c r="M363" s="25"/>
    </row>
    <row r="364" ht="15.75" customHeight="1">
      <c r="L364" s="25"/>
      <c r="M364" s="25"/>
    </row>
    <row r="365" ht="15.75" customHeight="1">
      <c r="L365" s="25"/>
      <c r="M365" s="25"/>
    </row>
    <row r="366" ht="15.75" customHeight="1">
      <c r="L366" s="25"/>
      <c r="M366" s="25"/>
    </row>
    <row r="367" ht="15.75" customHeight="1">
      <c r="L367" s="25"/>
      <c r="M367" s="25"/>
    </row>
    <row r="368" ht="15.75" customHeight="1">
      <c r="L368" s="25"/>
      <c r="M368" s="25"/>
    </row>
    <row r="369" ht="15.75" customHeight="1">
      <c r="L369" s="25"/>
      <c r="M369" s="25"/>
    </row>
    <row r="370" ht="15.75" customHeight="1">
      <c r="L370" s="25"/>
      <c r="M370" s="25"/>
    </row>
    <row r="371" ht="15.75" customHeight="1">
      <c r="L371" s="25"/>
      <c r="M371" s="25"/>
    </row>
    <row r="372" ht="15.75" customHeight="1">
      <c r="L372" s="25"/>
      <c r="M372" s="25"/>
    </row>
    <row r="373" ht="15.75" customHeight="1">
      <c r="L373" s="25"/>
      <c r="M373" s="25"/>
    </row>
    <row r="374" ht="15.75" customHeight="1">
      <c r="L374" s="25"/>
      <c r="M374" s="25"/>
    </row>
    <row r="375" ht="15.75" customHeight="1">
      <c r="L375" s="25"/>
      <c r="M375" s="25"/>
    </row>
    <row r="376" ht="15.75" customHeight="1">
      <c r="L376" s="25"/>
      <c r="M376" s="25"/>
    </row>
    <row r="377" ht="15.75" customHeight="1">
      <c r="L377" s="25"/>
      <c r="M377" s="25"/>
    </row>
    <row r="378" ht="15.75" customHeight="1">
      <c r="L378" s="25"/>
      <c r="M378" s="25"/>
    </row>
    <row r="379" ht="15.75" customHeight="1">
      <c r="L379" s="25"/>
      <c r="M379" s="25"/>
    </row>
    <row r="380" ht="15.75" customHeight="1">
      <c r="L380" s="25"/>
      <c r="M380" s="25"/>
    </row>
    <row r="381" ht="15.75" customHeight="1">
      <c r="L381" s="25"/>
      <c r="M381" s="25"/>
    </row>
    <row r="382" ht="15.75" customHeight="1">
      <c r="L382" s="25"/>
      <c r="M382" s="25"/>
    </row>
    <row r="383" ht="15.75" customHeight="1">
      <c r="L383" s="25"/>
      <c r="M383" s="25"/>
    </row>
    <row r="384" ht="15.75" customHeight="1">
      <c r="L384" s="25"/>
      <c r="M384" s="25"/>
    </row>
    <row r="385" ht="15.75" customHeight="1">
      <c r="L385" s="25"/>
      <c r="M385" s="25"/>
    </row>
    <row r="386" ht="15.75" customHeight="1">
      <c r="L386" s="25"/>
      <c r="M386" s="25"/>
    </row>
    <row r="387" ht="15.75" customHeight="1">
      <c r="L387" s="25"/>
      <c r="M387" s="25"/>
    </row>
    <row r="388" ht="15.75" customHeight="1">
      <c r="L388" s="25"/>
      <c r="M388" s="25"/>
    </row>
    <row r="389" ht="15.75" customHeight="1">
      <c r="L389" s="25"/>
      <c r="M389" s="25"/>
    </row>
    <row r="390" ht="15.75" customHeight="1">
      <c r="L390" s="25"/>
      <c r="M390" s="25"/>
    </row>
    <row r="391" ht="15.75" customHeight="1">
      <c r="L391" s="25"/>
      <c r="M391" s="25"/>
    </row>
    <row r="392" ht="15.75" customHeight="1">
      <c r="L392" s="25"/>
      <c r="M392" s="25"/>
    </row>
    <row r="393" ht="15.75" customHeight="1">
      <c r="L393" s="25"/>
      <c r="M393" s="25"/>
    </row>
    <row r="394" ht="15.75" customHeight="1">
      <c r="L394" s="25"/>
      <c r="M394" s="25"/>
    </row>
    <row r="395" ht="15.75" customHeight="1">
      <c r="L395" s="25"/>
      <c r="M395" s="25"/>
    </row>
    <row r="396" ht="15.75" customHeight="1">
      <c r="L396" s="25"/>
      <c r="M396" s="25"/>
    </row>
    <row r="397" ht="15.75" customHeight="1">
      <c r="L397" s="25"/>
      <c r="M397" s="25"/>
    </row>
    <row r="398" ht="15.75" customHeight="1">
      <c r="L398" s="25"/>
      <c r="M398" s="25"/>
    </row>
    <row r="399" ht="15.75" customHeight="1">
      <c r="L399" s="25"/>
      <c r="M399" s="25"/>
    </row>
    <row r="400" ht="15.75" customHeight="1">
      <c r="L400" s="25"/>
      <c r="M400" s="25"/>
    </row>
    <row r="401" ht="15.75" customHeight="1">
      <c r="L401" s="25"/>
      <c r="M401" s="25"/>
    </row>
    <row r="402" ht="15.75" customHeight="1">
      <c r="L402" s="25"/>
      <c r="M402" s="25"/>
    </row>
    <row r="403" ht="15.75" customHeight="1">
      <c r="L403" s="25"/>
      <c r="M403" s="25"/>
    </row>
    <row r="404" ht="15.75" customHeight="1">
      <c r="L404" s="25"/>
      <c r="M404" s="25"/>
    </row>
    <row r="405" ht="15.75" customHeight="1">
      <c r="L405" s="25"/>
      <c r="M405" s="25"/>
    </row>
    <row r="406" ht="15.75" customHeight="1">
      <c r="L406" s="25"/>
      <c r="M406" s="25"/>
    </row>
    <row r="407" ht="15.75" customHeight="1">
      <c r="L407" s="25"/>
      <c r="M407" s="25"/>
    </row>
    <row r="408" ht="15.75" customHeight="1">
      <c r="L408" s="25"/>
      <c r="M408" s="25"/>
    </row>
    <row r="409" ht="15.75" customHeight="1">
      <c r="L409" s="25"/>
      <c r="M409" s="25"/>
    </row>
    <row r="410" ht="15.75" customHeight="1">
      <c r="L410" s="25"/>
      <c r="M410" s="25"/>
    </row>
    <row r="411" ht="15.75" customHeight="1">
      <c r="L411" s="25"/>
      <c r="M411" s="25"/>
    </row>
    <row r="412" ht="15.75" customHeight="1">
      <c r="L412" s="25"/>
      <c r="M412" s="25"/>
    </row>
    <row r="413" ht="15.75" customHeight="1">
      <c r="L413" s="25"/>
      <c r="M413" s="25"/>
    </row>
    <row r="414" ht="15.75" customHeight="1">
      <c r="L414" s="25"/>
      <c r="M414" s="25"/>
    </row>
    <row r="415" ht="15.75" customHeight="1">
      <c r="L415" s="25"/>
      <c r="M415" s="25"/>
    </row>
    <row r="416" ht="15.75" customHeight="1">
      <c r="L416" s="25"/>
      <c r="M416" s="25"/>
    </row>
    <row r="417" ht="15.75" customHeight="1">
      <c r="L417" s="25"/>
      <c r="M417" s="25"/>
    </row>
    <row r="418" ht="15.75" customHeight="1">
      <c r="L418" s="25"/>
      <c r="M418" s="25"/>
    </row>
    <row r="419" ht="15.75" customHeight="1">
      <c r="L419" s="25"/>
      <c r="M419" s="25"/>
    </row>
    <row r="420" ht="15.75" customHeight="1">
      <c r="L420" s="25"/>
      <c r="M420" s="25"/>
    </row>
    <row r="421" ht="15.75" customHeight="1">
      <c r="L421" s="25"/>
      <c r="M421" s="25"/>
    </row>
    <row r="422" ht="15.75" customHeight="1">
      <c r="L422" s="25"/>
      <c r="M422" s="25"/>
    </row>
    <row r="423" ht="15.75" customHeight="1">
      <c r="L423" s="25"/>
      <c r="M423" s="25"/>
    </row>
    <row r="424" ht="15.75" customHeight="1">
      <c r="L424" s="25"/>
      <c r="M424" s="25"/>
    </row>
    <row r="425" ht="15.75" customHeight="1">
      <c r="L425" s="25"/>
      <c r="M425" s="25"/>
    </row>
    <row r="426" ht="15.75" customHeight="1">
      <c r="L426" s="25"/>
      <c r="M426" s="25"/>
    </row>
    <row r="427" ht="15.75" customHeight="1">
      <c r="L427" s="25"/>
      <c r="M427" s="25"/>
    </row>
    <row r="428" ht="15.75" customHeight="1">
      <c r="L428" s="25"/>
      <c r="M428" s="25"/>
    </row>
    <row r="429" ht="15.75" customHeight="1">
      <c r="L429" s="25"/>
      <c r="M429" s="25"/>
    </row>
    <row r="430" ht="15.75" customHeight="1">
      <c r="L430" s="25"/>
      <c r="M430" s="25"/>
    </row>
    <row r="431" ht="15.75" customHeight="1">
      <c r="L431" s="25"/>
      <c r="M431" s="25"/>
    </row>
    <row r="432" ht="15.75" customHeight="1">
      <c r="L432" s="25"/>
      <c r="M432" s="25"/>
    </row>
    <row r="433" ht="15.75" customHeight="1">
      <c r="L433" s="25"/>
      <c r="M433" s="25"/>
    </row>
    <row r="434" ht="15.75" customHeight="1">
      <c r="L434" s="25"/>
      <c r="M434" s="25"/>
    </row>
    <row r="435" ht="15.75" customHeight="1">
      <c r="L435" s="25"/>
      <c r="M435" s="25"/>
    </row>
    <row r="436" ht="15.75" customHeight="1">
      <c r="L436" s="25"/>
      <c r="M436" s="25"/>
    </row>
    <row r="437" ht="15.75" customHeight="1">
      <c r="L437" s="25"/>
      <c r="M437" s="25"/>
    </row>
    <row r="438" ht="15.75" customHeight="1">
      <c r="L438" s="25"/>
      <c r="M438" s="25"/>
    </row>
    <row r="439" ht="15.75" customHeight="1">
      <c r="L439" s="25"/>
      <c r="M439" s="25"/>
    </row>
    <row r="440" ht="15.75" customHeight="1">
      <c r="L440" s="25"/>
      <c r="M440" s="25"/>
    </row>
    <row r="441" ht="15.75" customHeight="1">
      <c r="L441" s="25"/>
      <c r="M441" s="25"/>
    </row>
    <row r="442" ht="15.75" customHeight="1">
      <c r="L442" s="25"/>
      <c r="M442" s="25"/>
    </row>
    <row r="443" ht="15.75" customHeight="1">
      <c r="L443" s="25"/>
      <c r="M443" s="25"/>
    </row>
    <row r="444" ht="15.75" customHeight="1">
      <c r="L444" s="25"/>
      <c r="M444" s="25"/>
    </row>
    <row r="445" ht="15.75" customHeight="1">
      <c r="L445" s="25"/>
      <c r="M445" s="25"/>
    </row>
    <row r="446" ht="15.75" customHeight="1">
      <c r="L446" s="25"/>
      <c r="M446" s="25"/>
    </row>
    <row r="447" ht="15.75" customHeight="1">
      <c r="L447" s="25"/>
      <c r="M447" s="25"/>
    </row>
    <row r="448" ht="15.75" customHeight="1">
      <c r="L448" s="25"/>
      <c r="M448" s="25"/>
    </row>
    <row r="449" ht="15.75" customHeight="1">
      <c r="L449" s="25"/>
      <c r="M449" s="25"/>
    </row>
    <row r="450" ht="15.75" customHeight="1">
      <c r="L450" s="25"/>
      <c r="M450" s="25"/>
    </row>
    <row r="451" ht="15.75" customHeight="1">
      <c r="L451" s="25"/>
      <c r="M451" s="25"/>
    </row>
    <row r="452" ht="15.75" customHeight="1">
      <c r="L452" s="25"/>
      <c r="M452" s="25"/>
    </row>
    <row r="453" ht="15.75" customHeight="1">
      <c r="L453" s="25"/>
      <c r="M453" s="25"/>
    </row>
    <row r="454" ht="15.75" customHeight="1">
      <c r="L454" s="25"/>
      <c r="M454" s="25"/>
    </row>
    <row r="455" ht="15.75" customHeight="1">
      <c r="L455" s="25"/>
      <c r="M455" s="25"/>
    </row>
    <row r="456" ht="15.75" customHeight="1">
      <c r="L456" s="25"/>
      <c r="M456" s="25"/>
    </row>
    <row r="457" ht="15.75" customHeight="1">
      <c r="L457" s="25"/>
      <c r="M457" s="25"/>
    </row>
    <row r="458" ht="15.75" customHeight="1">
      <c r="L458" s="25"/>
      <c r="M458" s="25"/>
    </row>
    <row r="459" ht="15.75" customHeight="1">
      <c r="L459" s="25"/>
      <c r="M459" s="25"/>
    </row>
    <row r="460" ht="15.75" customHeight="1">
      <c r="L460" s="25"/>
      <c r="M460" s="25"/>
    </row>
    <row r="461" ht="15.75" customHeight="1">
      <c r="L461" s="25"/>
      <c r="M461" s="25"/>
    </row>
    <row r="462" ht="15.75" customHeight="1">
      <c r="L462" s="25"/>
      <c r="M462" s="25"/>
    </row>
    <row r="463" ht="15.75" customHeight="1">
      <c r="L463" s="25"/>
      <c r="M463" s="25"/>
    </row>
    <row r="464" ht="15.75" customHeight="1">
      <c r="L464" s="25"/>
      <c r="M464" s="25"/>
    </row>
    <row r="465" ht="15.75" customHeight="1">
      <c r="L465" s="25"/>
      <c r="M465" s="25"/>
    </row>
    <row r="466" ht="15.75" customHeight="1">
      <c r="L466" s="25"/>
      <c r="M466" s="25"/>
    </row>
    <row r="467" ht="15.75" customHeight="1">
      <c r="L467" s="25"/>
      <c r="M467" s="25"/>
    </row>
    <row r="468" ht="15.75" customHeight="1">
      <c r="L468" s="25"/>
      <c r="M468" s="25"/>
    </row>
    <row r="469" ht="15.75" customHeight="1">
      <c r="L469" s="25"/>
      <c r="M469" s="25"/>
    </row>
    <row r="470" ht="15.75" customHeight="1">
      <c r="L470" s="25"/>
      <c r="M470" s="25"/>
    </row>
    <row r="471" ht="15.75" customHeight="1">
      <c r="L471" s="25"/>
      <c r="M471" s="25"/>
    </row>
    <row r="472" ht="15.75" customHeight="1">
      <c r="L472" s="25"/>
      <c r="M472" s="25"/>
    </row>
    <row r="473" ht="15.75" customHeight="1">
      <c r="L473" s="25"/>
      <c r="M473" s="25"/>
    </row>
    <row r="474" ht="15.75" customHeight="1">
      <c r="L474" s="25"/>
      <c r="M474" s="25"/>
    </row>
    <row r="475" ht="15.75" customHeight="1">
      <c r="L475" s="25"/>
      <c r="M475" s="25"/>
    </row>
    <row r="476" ht="15.75" customHeight="1">
      <c r="L476" s="25"/>
      <c r="M476" s="25"/>
    </row>
    <row r="477" ht="15.75" customHeight="1">
      <c r="L477" s="25"/>
      <c r="M477" s="25"/>
    </row>
    <row r="478" ht="15.75" customHeight="1">
      <c r="L478" s="25"/>
      <c r="M478" s="25"/>
    </row>
    <row r="479" ht="15.75" customHeight="1">
      <c r="L479" s="25"/>
      <c r="M479" s="25"/>
    </row>
    <row r="480" ht="15.75" customHeight="1">
      <c r="L480" s="25"/>
      <c r="M480" s="25"/>
    </row>
    <row r="481" ht="15.75" customHeight="1">
      <c r="L481" s="25"/>
      <c r="M481" s="25"/>
    </row>
    <row r="482" ht="15.75" customHeight="1">
      <c r="L482" s="25"/>
      <c r="M482" s="25"/>
    </row>
    <row r="483" ht="15.75" customHeight="1">
      <c r="L483" s="25"/>
      <c r="M483" s="25"/>
    </row>
    <row r="484" ht="15.75" customHeight="1">
      <c r="L484" s="25"/>
      <c r="M484" s="25"/>
    </row>
    <row r="485" ht="15.75" customHeight="1">
      <c r="L485" s="25"/>
      <c r="M485" s="25"/>
    </row>
    <row r="486" ht="15.75" customHeight="1">
      <c r="L486" s="25"/>
      <c r="M486" s="25"/>
    </row>
    <row r="487" ht="15.75" customHeight="1">
      <c r="L487" s="25"/>
      <c r="M487" s="25"/>
    </row>
    <row r="488" ht="15.75" customHeight="1">
      <c r="L488" s="25"/>
      <c r="M488" s="25"/>
    </row>
    <row r="489" ht="15.75" customHeight="1">
      <c r="L489" s="25"/>
      <c r="M489" s="25"/>
    </row>
    <row r="490" ht="15.75" customHeight="1">
      <c r="L490" s="25"/>
      <c r="M490" s="25"/>
    </row>
    <row r="491" ht="15.75" customHeight="1">
      <c r="L491" s="25"/>
      <c r="M491" s="25"/>
    </row>
    <row r="492" ht="15.75" customHeight="1">
      <c r="L492" s="25"/>
      <c r="M492" s="25"/>
    </row>
    <row r="493" ht="15.75" customHeight="1">
      <c r="L493" s="25"/>
      <c r="M493" s="25"/>
    </row>
    <row r="494" ht="15.75" customHeight="1">
      <c r="L494" s="25"/>
      <c r="M494" s="25"/>
    </row>
    <row r="495" ht="15.75" customHeight="1">
      <c r="L495" s="25"/>
      <c r="M495" s="25"/>
    </row>
    <row r="496" ht="15.75" customHeight="1">
      <c r="L496" s="25"/>
      <c r="M496" s="25"/>
    </row>
    <row r="497" ht="15.75" customHeight="1">
      <c r="L497" s="25"/>
      <c r="M497" s="25"/>
    </row>
    <row r="498" ht="15.75" customHeight="1">
      <c r="L498" s="25"/>
      <c r="M498" s="25"/>
    </row>
    <row r="499" ht="15.75" customHeight="1">
      <c r="L499" s="25"/>
      <c r="M499" s="25"/>
    </row>
    <row r="500" ht="15.75" customHeight="1">
      <c r="L500" s="25"/>
      <c r="M500" s="25"/>
    </row>
    <row r="501" ht="15.75" customHeight="1">
      <c r="L501" s="25"/>
      <c r="M501" s="25"/>
    </row>
    <row r="502" ht="15.75" customHeight="1">
      <c r="L502" s="25"/>
      <c r="M502" s="25"/>
    </row>
    <row r="503" ht="15.75" customHeight="1">
      <c r="L503" s="25"/>
      <c r="M503" s="25"/>
    </row>
    <row r="504" ht="15.75" customHeight="1">
      <c r="L504" s="25"/>
      <c r="M504" s="25"/>
    </row>
    <row r="505" ht="15.75" customHeight="1">
      <c r="L505" s="25"/>
      <c r="M505" s="25"/>
    </row>
    <row r="506" ht="15.75" customHeight="1">
      <c r="L506" s="25"/>
      <c r="M506" s="25"/>
    </row>
    <row r="507" ht="15.75" customHeight="1">
      <c r="L507" s="25"/>
      <c r="M507" s="25"/>
    </row>
    <row r="508" ht="15.75" customHeight="1">
      <c r="L508" s="25"/>
      <c r="M508" s="25"/>
    </row>
    <row r="509" ht="15.75" customHeight="1">
      <c r="L509" s="25"/>
      <c r="M509" s="25"/>
    </row>
    <row r="510" ht="15.75" customHeight="1">
      <c r="L510" s="25"/>
      <c r="M510" s="25"/>
    </row>
    <row r="511" ht="15.75" customHeight="1">
      <c r="L511" s="25"/>
      <c r="M511" s="25"/>
    </row>
    <row r="512" ht="15.75" customHeight="1">
      <c r="L512" s="25"/>
      <c r="M512" s="25"/>
    </row>
    <row r="513" ht="15.75" customHeight="1">
      <c r="L513" s="25"/>
      <c r="M513" s="25"/>
    </row>
    <row r="514" ht="15.75" customHeight="1">
      <c r="L514" s="25"/>
      <c r="M514" s="25"/>
    </row>
    <row r="515" ht="15.75" customHeight="1">
      <c r="L515" s="25"/>
      <c r="M515" s="25"/>
    </row>
    <row r="516" ht="15.75" customHeight="1">
      <c r="L516" s="25"/>
      <c r="M516" s="25"/>
    </row>
    <row r="517" ht="15.75" customHeight="1">
      <c r="L517" s="25"/>
      <c r="M517" s="25"/>
    </row>
    <row r="518" ht="15.75" customHeight="1">
      <c r="L518" s="25"/>
      <c r="M518" s="25"/>
    </row>
    <row r="519" ht="15.75" customHeight="1">
      <c r="L519" s="25"/>
      <c r="M519" s="25"/>
    </row>
    <row r="520" ht="15.75" customHeight="1">
      <c r="L520" s="25"/>
      <c r="M520" s="25"/>
    </row>
    <row r="521" ht="15.75" customHeight="1">
      <c r="L521" s="25"/>
      <c r="M521" s="25"/>
    </row>
    <row r="522" ht="15.75" customHeight="1">
      <c r="L522" s="25"/>
      <c r="M522" s="25"/>
    </row>
    <row r="523" ht="15.75" customHeight="1">
      <c r="L523" s="25"/>
      <c r="M523" s="25"/>
    </row>
    <row r="524" ht="15.75" customHeight="1">
      <c r="L524" s="25"/>
      <c r="M524" s="25"/>
    </row>
    <row r="525" ht="15.75" customHeight="1">
      <c r="L525" s="25"/>
      <c r="M525" s="25"/>
    </row>
    <row r="526" ht="15.75" customHeight="1">
      <c r="L526" s="25"/>
      <c r="M526" s="25"/>
    </row>
    <row r="527" ht="15.75" customHeight="1">
      <c r="L527" s="25"/>
      <c r="M527" s="25"/>
    </row>
    <row r="528" ht="15.75" customHeight="1">
      <c r="L528" s="25"/>
      <c r="M528" s="25"/>
    </row>
    <row r="529" ht="15.75" customHeight="1">
      <c r="L529" s="25"/>
      <c r="M529" s="25"/>
    </row>
    <row r="530" ht="15.75" customHeight="1">
      <c r="L530" s="25"/>
      <c r="M530" s="25"/>
    </row>
    <row r="531" ht="15.75" customHeight="1">
      <c r="L531" s="25"/>
      <c r="M531" s="25"/>
    </row>
    <row r="532" ht="15.75" customHeight="1">
      <c r="L532" s="25"/>
      <c r="M532" s="25"/>
    </row>
    <row r="533" ht="15.75" customHeight="1">
      <c r="L533" s="25"/>
      <c r="M533" s="25"/>
    </row>
    <row r="534" ht="15.75" customHeight="1">
      <c r="L534" s="25"/>
      <c r="M534" s="25"/>
    </row>
    <row r="535" ht="15.75" customHeight="1">
      <c r="L535" s="25"/>
      <c r="M535" s="25"/>
    </row>
    <row r="536" ht="15.75" customHeight="1">
      <c r="L536" s="25"/>
      <c r="M536" s="25"/>
    </row>
    <row r="537" ht="15.75" customHeight="1">
      <c r="L537" s="25"/>
      <c r="M537" s="25"/>
    </row>
    <row r="538" ht="15.75" customHeight="1">
      <c r="L538" s="25"/>
      <c r="M538" s="25"/>
    </row>
    <row r="539" ht="15.75" customHeight="1">
      <c r="L539" s="25"/>
      <c r="M539" s="25"/>
    </row>
    <row r="540" ht="15.75" customHeight="1">
      <c r="L540" s="25"/>
      <c r="M540" s="25"/>
    </row>
    <row r="541" ht="15.75" customHeight="1">
      <c r="L541" s="25"/>
      <c r="M541" s="25"/>
    </row>
    <row r="542" ht="15.75" customHeight="1">
      <c r="L542" s="25"/>
      <c r="M542" s="25"/>
    </row>
    <row r="543" ht="15.75" customHeight="1">
      <c r="L543" s="25"/>
      <c r="M543" s="25"/>
    </row>
    <row r="544" ht="15.75" customHeight="1">
      <c r="L544" s="25"/>
      <c r="M544" s="25"/>
    </row>
    <row r="545" ht="15.75" customHeight="1">
      <c r="L545" s="25"/>
      <c r="M545" s="25"/>
    </row>
    <row r="546" ht="15.75" customHeight="1">
      <c r="L546" s="25"/>
      <c r="M546" s="25"/>
    </row>
    <row r="547" ht="15.75" customHeight="1">
      <c r="L547" s="25"/>
      <c r="M547" s="25"/>
    </row>
    <row r="548" ht="15.75" customHeight="1">
      <c r="L548" s="25"/>
      <c r="M548" s="25"/>
    </row>
    <row r="549" ht="15.75" customHeight="1">
      <c r="L549" s="25"/>
      <c r="M549" s="25"/>
    </row>
    <row r="550" ht="15.75" customHeight="1">
      <c r="L550" s="25"/>
      <c r="M550" s="25"/>
    </row>
    <row r="551" ht="15.75" customHeight="1">
      <c r="L551" s="25"/>
      <c r="M551" s="25"/>
    </row>
    <row r="552" ht="15.75" customHeight="1">
      <c r="L552" s="25"/>
      <c r="M552" s="25"/>
    </row>
    <row r="553" ht="15.75" customHeight="1">
      <c r="L553" s="25"/>
      <c r="M553" s="25"/>
    </row>
    <row r="554" ht="15.75" customHeight="1">
      <c r="L554" s="25"/>
      <c r="M554" s="25"/>
    </row>
    <row r="555" ht="15.75" customHeight="1">
      <c r="L555" s="25"/>
      <c r="M555" s="25"/>
    </row>
    <row r="556" ht="15.75" customHeight="1">
      <c r="L556" s="25"/>
      <c r="M556" s="25"/>
    </row>
    <row r="557" ht="15.75" customHeight="1">
      <c r="L557" s="25"/>
      <c r="M557" s="25"/>
    </row>
    <row r="558" ht="15.75" customHeight="1">
      <c r="L558" s="25"/>
      <c r="M558" s="25"/>
    </row>
    <row r="559" ht="15.75" customHeight="1">
      <c r="L559" s="25"/>
      <c r="M559" s="25"/>
    </row>
    <row r="560" ht="15.75" customHeight="1">
      <c r="L560" s="25"/>
      <c r="M560" s="25"/>
    </row>
    <row r="561" ht="15.75" customHeight="1">
      <c r="L561" s="25"/>
      <c r="M561" s="25"/>
    </row>
    <row r="562" ht="15.75" customHeight="1">
      <c r="L562" s="25"/>
      <c r="M562" s="25"/>
    </row>
    <row r="563" ht="15.75" customHeight="1">
      <c r="L563" s="25"/>
      <c r="M563" s="25"/>
    </row>
    <row r="564" ht="15.75" customHeight="1">
      <c r="L564" s="25"/>
      <c r="M564" s="25"/>
    </row>
    <row r="565" ht="15.75" customHeight="1">
      <c r="L565" s="25"/>
      <c r="M565" s="25"/>
    </row>
    <row r="566" ht="15.75" customHeight="1">
      <c r="L566" s="25"/>
      <c r="M566" s="25"/>
    </row>
    <row r="567" ht="15.75" customHeight="1">
      <c r="L567" s="25"/>
      <c r="M567" s="25"/>
    </row>
    <row r="568" ht="15.75" customHeight="1">
      <c r="L568" s="25"/>
      <c r="M568" s="25"/>
    </row>
    <row r="569" ht="15.75" customHeight="1">
      <c r="L569" s="25"/>
      <c r="M569" s="25"/>
    </row>
    <row r="570" ht="15.75" customHeight="1">
      <c r="L570" s="25"/>
      <c r="M570" s="25"/>
    </row>
    <row r="571" ht="15.75" customHeight="1">
      <c r="L571" s="25"/>
      <c r="M571" s="25"/>
    </row>
    <row r="572" ht="15.75" customHeight="1">
      <c r="L572" s="25"/>
      <c r="M572" s="25"/>
    </row>
    <row r="573" ht="15.75" customHeight="1">
      <c r="L573" s="25"/>
      <c r="M573" s="25"/>
    </row>
    <row r="574" ht="15.75" customHeight="1">
      <c r="L574" s="25"/>
      <c r="M574" s="25"/>
    </row>
    <row r="575" ht="15.75" customHeight="1">
      <c r="L575" s="25"/>
      <c r="M575" s="25"/>
    </row>
    <row r="576" ht="15.75" customHeight="1">
      <c r="L576" s="25"/>
      <c r="M576" s="25"/>
    </row>
    <row r="577" ht="15.75" customHeight="1">
      <c r="L577" s="25"/>
      <c r="M577" s="25"/>
    </row>
    <row r="578" ht="15.75" customHeight="1">
      <c r="L578" s="25"/>
      <c r="M578" s="25"/>
    </row>
    <row r="579" ht="15.75" customHeight="1">
      <c r="L579" s="25"/>
      <c r="M579" s="25"/>
    </row>
    <row r="580" ht="15.75" customHeight="1">
      <c r="L580" s="25"/>
      <c r="M580" s="25"/>
    </row>
    <row r="581" ht="15.75" customHeight="1">
      <c r="L581" s="25"/>
      <c r="M581" s="25"/>
    </row>
    <row r="582" ht="15.75" customHeight="1">
      <c r="L582" s="25"/>
      <c r="M582" s="25"/>
    </row>
    <row r="583" ht="15.75" customHeight="1">
      <c r="L583" s="25"/>
      <c r="M583" s="25"/>
    </row>
    <row r="584" ht="15.75" customHeight="1">
      <c r="L584" s="25"/>
      <c r="M584" s="25"/>
    </row>
    <row r="585" ht="15.75" customHeight="1">
      <c r="L585" s="25"/>
      <c r="M585" s="25"/>
    </row>
    <row r="586" ht="15.75" customHeight="1">
      <c r="L586" s="25"/>
      <c r="M586" s="25"/>
    </row>
    <row r="587" ht="15.75" customHeight="1">
      <c r="L587" s="25"/>
      <c r="M587" s="25"/>
    </row>
    <row r="588" ht="15.75" customHeight="1">
      <c r="L588" s="25"/>
      <c r="M588" s="25"/>
    </row>
    <row r="589" ht="15.75" customHeight="1">
      <c r="L589" s="25"/>
      <c r="M589" s="25"/>
    </row>
    <row r="590" ht="15.75" customHeight="1">
      <c r="L590" s="25"/>
      <c r="M590" s="25"/>
    </row>
    <row r="591" ht="15.75" customHeight="1">
      <c r="L591" s="25"/>
      <c r="M591" s="25"/>
    </row>
    <row r="592" ht="15.75" customHeight="1">
      <c r="L592" s="25"/>
      <c r="M592" s="25"/>
    </row>
    <row r="593" ht="15.75" customHeight="1">
      <c r="L593" s="25"/>
      <c r="M593" s="25"/>
    </row>
    <row r="594" ht="15.75" customHeight="1">
      <c r="L594" s="25"/>
      <c r="M594" s="25"/>
    </row>
    <row r="595" ht="15.75" customHeight="1">
      <c r="L595" s="25"/>
      <c r="M595" s="25"/>
    </row>
    <row r="596" ht="15.75" customHeight="1">
      <c r="L596" s="25"/>
      <c r="M596" s="25"/>
    </row>
    <row r="597" ht="15.75" customHeight="1">
      <c r="L597" s="25"/>
      <c r="M597" s="25"/>
    </row>
    <row r="598" ht="15.75" customHeight="1">
      <c r="L598" s="25"/>
      <c r="M598" s="25"/>
    </row>
    <row r="599" ht="15.75" customHeight="1">
      <c r="L599" s="25"/>
      <c r="M599" s="25"/>
    </row>
    <row r="600" ht="15.75" customHeight="1">
      <c r="L600" s="25"/>
      <c r="M600" s="25"/>
    </row>
    <row r="601" ht="15.75" customHeight="1">
      <c r="L601" s="25"/>
      <c r="M601" s="25"/>
    </row>
    <row r="602" ht="15.75" customHeight="1">
      <c r="L602" s="25"/>
      <c r="M602" s="25"/>
    </row>
    <row r="603" ht="15.75" customHeight="1">
      <c r="L603" s="25"/>
      <c r="M603" s="25"/>
    </row>
    <row r="604" ht="15.75" customHeight="1">
      <c r="L604" s="25"/>
      <c r="M604" s="25"/>
    </row>
    <row r="605" ht="15.75" customHeight="1">
      <c r="L605" s="25"/>
      <c r="M605" s="25"/>
    </row>
    <row r="606" ht="15.75" customHeight="1">
      <c r="L606" s="25"/>
      <c r="M606" s="25"/>
    </row>
    <row r="607" ht="15.75" customHeight="1">
      <c r="L607" s="25"/>
      <c r="M607" s="25"/>
    </row>
    <row r="608" ht="15.75" customHeight="1">
      <c r="L608" s="25"/>
      <c r="M608" s="25"/>
    </row>
    <row r="609" ht="15.75" customHeight="1">
      <c r="L609" s="25"/>
      <c r="M609" s="25"/>
    </row>
    <row r="610" ht="15.75" customHeight="1">
      <c r="L610" s="25"/>
      <c r="M610" s="25"/>
    </row>
    <row r="611" ht="15.75" customHeight="1">
      <c r="L611" s="25"/>
      <c r="M611" s="25"/>
    </row>
    <row r="612" ht="15.75" customHeight="1">
      <c r="L612" s="25"/>
      <c r="M612" s="25"/>
    </row>
    <row r="613" ht="15.75" customHeight="1">
      <c r="L613" s="25"/>
      <c r="M613" s="25"/>
    </row>
    <row r="614" ht="15.75" customHeight="1">
      <c r="L614" s="25"/>
      <c r="M614" s="25"/>
    </row>
    <row r="615" ht="15.75" customHeight="1">
      <c r="L615" s="25"/>
      <c r="M615" s="25"/>
    </row>
    <row r="616" ht="15.75" customHeight="1">
      <c r="L616" s="25"/>
      <c r="M616" s="25"/>
    </row>
    <row r="617" ht="15.75" customHeight="1">
      <c r="L617" s="25"/>
      <c r="M617" s="25"/>
    </row>
    <row r="618" ht="15.75" customHeight="1">
      <c r="L618" s="25"/>
      <c r="M618" s="25"/>
    </row>
    <row r="619" ht="15.75" customHeight="1">
      <c r="L619" s="25"/>
      <c r="M619" s="25"/>
    </row>
    <row r="620" ht="15.75" customHeight="1">
      <c r="L620" s="25"/>
      <c r="M620" s="25"/>
    </row>
    <row r="621" ht="15.75" customHeight="1">
      <c r="L621" s="25"/>
      <c r="M621" s="25"/>
    </row>
    <row r="622" ht="15.75" customHeight="1">
      <c r="L622" s="25"/>
      <c r="M622" s="25"/>
    </row>
    <row r="623" ht="15.75" customHeight="1">
      <c r="L623" s="25"/>
      <c r="M623" s="25"/>
    </row>
    <row r="624" ht="15.75" customHeight="1">
      <c r="L624" s="25"/>
      <c r="M624" s="25"/>
    </row>
    <row r="625" ht="15.75" customHeight="1">
      <c r="L625" s="25"/>
      <c r="M625" s="25"/>
    </row>
    <row r="626" ht="15.75" customHeight="1">
      <c r="L626" s="25"/>
      <c r="M626" s="25"/>
    </row>
    <row r="627" ht="15.75" customHeight="1">
      <c r="L627" s="25"/>
      <c r="M627" s="25"/>
    </row>
    <row r="628" ht="15.75" customHeight="1">
      <c r="L628" s="25"/>
      <c r="M628" s="25"/>
    </row>
    <row r="629" ht="15.75" customHeight="1">
      <c r="L629" s="25"/>
      <c r="M629" s="25"/>
    </row>
    <row r="630" ht="15.75" customHeight="1">
      <c r="L630" s="25"/>
      <c r="M630" s="25"/>
    </row>
    <row r="631" ht="15.75" customHeight="1">
      <c r="L631" s="25"/>
      <c r="M631" s="25"/>
    </row>
    <row r="632" ht="15.75" customHeight="1">
      <c r="L632" s="25"/>
      <c r="M632" s="25"/>
    </row>
    <row r="633" ht="15.75" customHeight="1">
      <c r="L633" s="25"/>
      <c r="M633" s="25"/>
    </row>
    <row r="634" ht="15.75" customHeight="1">
      <c r="L634" s="25"/>
      <c r="M634" s="25"/>
    </row>
    <row r="635" ht="15.75" customHeight="1">
      <c r="L635" s="25"/>
      <c r="M635" s="25"/>
    </row>
    <row r="636" ht="15.75" customHeight="1">
      <c r="L636" s="25"/>
      <c r="M636" s="25"/>
    </row>
    <row r="637" ht="15.75" customHeight="1">
      <c r="L637" s="25"/>
      <c r="M637" s="25"/>
    </row>
    <row r="638" ht="15.75" customHeight="1">
      <c r="L638" s="25"/>
      <c r="M638" s="25"/>
    </row>
    <row r="639" ht="15.75" customHeight="1">
      <c r="L639" s="25"/>
      <c r="M639" s="25"/>
    </row>
    <row r="640" ht="15.75" customHeight="1">
      <c r="L640" s="25"/>
      <c r="M640" s="25"/>
    </row>
    <row r="641" ht="15.75" customHeight="1">
      <c r="L641" s="25"/>
      <c r="M641" s="25"/>
    </row>
    <row r="642" ht="15.75" customHeight="1">
      <c r="L642" s="25"/>
      <c r="M642" s="25"/>
    </row>
    <row r="643" ht="15.75" customHeight="1">
      <c r="L643" s="25"/>
      <c r="M643" s="25"/>
    </row>
    <row r="644" ht="15.75" customHeight="1">
      <c r="L644" s="25"/>
      <c r="M644" s="25"/>
    </row>
    <row r="645" ht="15.75" customHeight="1">
      <c r="L645" s="25"/>
      <c r="M645" s="25"/>
    </row>
    <row r="646" ht="15.75" customHeight="1">
      <c r="L646" s="25"/>
      <c r="M646" s="25"/>
    </row>
    <row r="647" ht="15.75" customHeight="1">
      <c r="L647" s="25"/>
      <c r="M647" s="25"/>
    </row>
    <row r="648" ht="15.75" customHeight="1">
      <c r="L648" s="25"/>
      <c r="M648" s="25"/>
    </row>
    <row r="649" ht="15.75" customHeight="1">
      <c r="L649" s="25"/>
      <c r="M649" s="25"/>
    </row>
    <row r="650" ht="15.75" customHeight="1">
      <c r="L650" s="25"/>
      <c r="M650" s="25"/>
    </row>
    <row r="651" ht="15.75" customHeight="1">
      <c r="L651" s="25"/>
      <c r="M651" s="25"/>
    </row>
    <row r="652" ht="15.75" customHeight="1">
      <c r="L652" s="25"/>
      <c r="M652" s="25"/>
    </row>
    <row r="653" ht="15.75" customHeight="1">
      <c r="L653" s="25"/>
      <c r="M653" s="25"/>
    </row>
    <row r="654" ht="15.75" customHeight="1">
      <c r="L654" s="25"/>
      <c r="M654" s="25"/>
    </row>
    <row r="655" ht="15.75" customHeight="1">
      <c r="L655" s="25"/>
      <c r="M655" s="25"/>
    </row>
    <row r="656" ht="15.75" customHeight="1">
      <c r="L656" s="25"/>
      <c r="M656" s="25"/>
    </row>
    <row r="657" ht="15.75" customHeight="1">
      <c r="L657" s="25"/>
      <c r="M657" s="25"/>
    </row>
    <row r="658" ht="15.75" customHeight="1">
      <c r="L658" s="25"/>
      <c r="M658" s="25"/>
    </row>
    <row r="659" ht="15.75" customHeight="1">
      <c r="L659" s="25"/>
      <c r="M659" s="25"/>
    </row>
    <row r="660" ht="15.75" customHeight="1">
      <c r="L660" s="25"/>
      <c r="M660" s="25"/>
    </row>
    <row r="661" ht="15.75" customHeight="1">
      <c r="L661" s="25"/>
      <c r="M661" s="25"/>
    </row>
    <row r="662" ht="15.75" customHeight="1">
      <c r="L662" s="25"/>
      <c r="M662" s="25"/>
    </row>
    <row r="663" ht="15.75" customHeight="1">
      <c r="L663" s="25"/>
      <c r="M663" s="25"/>
    </row>
    <row r="664" ht="15.75" customHeight="1">
      <c r="L664" s="25"/>
      <c r="M664" s="25"/>
    </row>
    <row r="665" ht="15.75" customHeight="1">
      <c r="L665" s="25"/>
      <c r="M665" s="25"/>
    </row>
    <row r="666" ht="15.75" customHeight="1">
      <c r="L666" s="25"/>
      <c r="M666" s="25"/>
    </row>
    <row r="667" ht="15.75" customHeight="1">
      <c r="L667" s="25"/>
      <c r="M667" s="25"/>
    </row>
    <row r="668" ht="15.75" customHeight="1">
      <c r="L668" s="25"/>
      <c r="M668" s="25"/>
    </row>
    <row r="669" ht="15.75" customHeight="1">
      <c r="L669" s="25"/>
      <c r="M669" s="25"/>
    </row>
    <row r="670" ht="15.75" customHeight="1">
      <c r="L670" s="25"/>
      <c r="M670" s="25"/>
    </row>
    <row r="671" ht="15.75" customHeight="1">
      <c r="L671" s="25"/>
      <c r="M671" s="25"/>
    </row>
    <row r="672" ht="15.75" customHeight="1">
      <c r="L672" s="25"/>
      <c r="M672" s="25"/>
    </row>
    <row r="673" ht="15.75" customHeight="1">
      <c r="L673" s="25"/>
      <c r="M673" s="25"/>
    </row>
    <row r="674" ht="15.75" customHeight="1">
      <c r="L674" s="25"/>
      <c r="M674" s="25"/>
    </row>
    <row r="675" ht="15.75" customHeight="1">
      <c r="L675" s="25"/>
      <c r="M675" s="25"/>
    </row>
    <row r="676" ht="15.75" customHeight="1">
      <c r="L676" s="25"/>
      <c r="M676" s="25"/>
    </row>
    <row r="677" ht="15.75" customHeight="1">
      <c r="L677" s="25"/>
      <c r="M677" s="25"/>
    </row>
    <row r="678" ht="15.75" customHeight="1">
      <c r="L678" s="25"/>
      <c r="M678" s="25"/>
    </row>
    <row r="679" ht="15.75" customHeight="1">
      <c r="L679" s="25"/>
      <c r="M679" s="25"/>
    </row>
    <row r="680" ht="15.75" customHeight="1">
      <c r="L680" s="25"/>
      <c r="M680" s="25"/>
    </row>
    <row r="681" ht="15.75" customHeight="1">
      <c r="L681" s="25"/>
      <c r="M681" s="25"/>
    </row>
    <row r="682" ht="15.75" customHeight="1">
      <c r="L682" s="25"/>
      <c r="M682" s="25"/>
    </row>
    <row r="683" ht="15.75" customHeight="1">
      <c r="L683" s="25"/>
      <c r="M683" s="25"/>
    </row>
    <row r="684" ht="15.75" customHeight="1">
      <c r="L684" s="25"/>
      <c r="M684" s="25"/>
    </row>
    <row r="685" ht="15.75" customHeight="1">
      <c r="L685" s="25"/>
      <c r="M685" s="25"/>
    </row>
    <row r="686" ht="15.75" customHeight="1">
      <c r="L686" s="25"/>
      <c r="M686" s="25"/>
    </row>
    <row r="687" ht="15.75" customHeight="1">
      <c r="L687" s="25"/>
      <c r="M687" s="25"/>
    </row>
    <row r="688" ht="15.75" customHeight="1">
      <c r="L688" s="25"/>
      <c r="M688" s="25"/>
    </row>
    <row r="689" ht="15.75" customHeight="1">
      <c r="L689" s="25"/>
      <c r="M689" s="25"/>
    </row>
    <row r="690" ht="15.75" customHeight="1">
      <c r="L690" s="25"/>
      <c r="M690" s="25"/>
    </row>
    <row r="691" ht="15.75" customHeight="1">
      <c r="L691" s="25"/>
      <c r="M691" s="25"/>
    </row>
    <row r="692" ht="15.75" customHeight="1">
      <c r="L692" s="25"/>
      <c r="M692" s="25"/>
    </row>
    <row r="693" ht="15.75" customHeight="1">
      <c r="L693" s="25"/>
      <c r="M693" s="25"/>
    </row>
    <row r="694" ht="15.75" customHeight="1">
      <c r="L694" s="25"/>
      <c r="M694" s="25"/>
    </row>
    <row r="695" ht="15.75" customHeight="1">
      <c r="L695" s="25"/>
      <c r="M695" s="25"/>
    </row>
    <row r="696" ht="15.75" customHeight="1">
      <c r="L696" s="25"/>
      <c r="M696" s="25"/>
    </row>
    <row r="697" ht="15.75" customHeight="1">
      <c r="L697" s="25"/>
      <c r="M697" s="25"/>
    </row>
    <row r="698" ht="15.75" customHeight="1">
      <c r="L698" s="25"/>
      <c r="M698" s="25"/>
    </row>
    <row r="699" ht="15.75" customHeight="1">
      <c r="L699" s="25"/>
      <c r="M699" s="25"/>
    </row>
    <row r="700" ht="15.75" customHeight="1">
      <c r="L700" s="25"/>
      <c r="M700" s="25"/>
    </row>
    <row r="701" ht="15.75" customHeight="1">
      <c r="L701" s="25"/>
      <c r="M701" s="25"/>
    </row>
    <row r="702" ht="15.75" customHeight="1">
      <c r="L702" s="25"/>
      <c r="M702" s="25"/>
    </row>
    <row r="703" ht="15.75" customHeight="1">
      <c r="L703" s="25"/>
      <c r="M703" s="25"/>
    </row>
    <row r="704" ht="15.75" customHeight="1">
      <c r="L704" s="25"/>
      <c r="M704" s="25"/>
    </row>
    <row r="705" ht="15.75" customHeight="1">
      <c r="L705" s="25"/>
      <c r="M705" s="25"/>
    </row>
    <row r="706" ht="15.75" customHeight="1">
      <c r="L706" s="25"/>
      <c r="M706" s="25"/>
    </row>
    <row r="707" ht="15.75" customHeight="1">
      <c r="L707" s="25"/>
      <c r="M707" s="25"/>
    </row>
    <row r="708" ht="15.75" customHeight="1">
      <c r="L708" s="25"/>
      <c r="M708" s="25"/>
    </row>
    <row r="709" ht="15.75" customHeight="1">
      <c r="L709" s="25"/>
      <c r="M709" s="25"/>
    </row>
    <row r="710" ht="15.75" customHeight="1">
      <c r="L710" s="25"/>
      <c r="M710" s="25"/>
    </row>
    <row r="711" ht="15.75" customHeight="1">
      <c r="L711" s="25"/>
      <c r="M711" s="25"/>
    </row>
    <row r="712" ht="15.75" customHeight="1">
      <c r="L712" s="25"/>
      <c r="M712" s="25"/>
    </row>
    <row r="713" ht="15.75" customHeight="1">
      <c r="L713" s="25"/>
      <c r="M713" s="25"/>
    </row>
    <row r="714" ht="15.75" customHeight="1">
      <c r="L714" s="25"/>
      <c r="M714" s="25"/>
    </row>
    <row r="715" ht="15.75" customHeight="1">
      <c r="L715" s="25"/>
      <c r="M715" s="25"/>
    </row>
    <row r="716" ht="15.75" customHeight="1">
      <c r="L716" s="25"/>
      <c r="M716" s="25"/>
    </row>
    <row r="717" ht="15.75" customHeight="1">
      <c r="L717" s="25"/>
      <c r="M717" s="25"/>
    </row>
    <row r="718" ht="15.75" customHeight="1">
      <c r="L718" s="25"/>
      <c r="M718" s="25"/>
    </row>
    <row r="719" ht="15.75" customHeight="1">
      <c r="L719" s="25"/>
      <c r="M719" s="25"/>
    </row>
    <row r="720" ht="15.75" customHeight="1">
      <c r="L720" s="25"/>
      <c r="M720" s="25"/>
    </row>
    <row r="721" ht="15.75" customHeight="1">
      <c r="L721" s="25"/>
      <c r="M721" s="25"/>
    </row>
    <row r="722" ht="15.75" customHeight="1">
      <c r="L722" s="25"/>
      <c r="M722" s="25"/>
    </row>
    <row r="723" ht="15.75" customHeight="1">
      <c r="L723" s="25"/>
      <c r="M723" s="25"/>
    </row>
    <row r="724" ht="15.75" customHeight="1">
      <c r="L724" s="25"/>
      <c r="M724" s="25"/>
    </row>
    <row r="725" ht="15.75" customHeight="1">
      <c r="L725" s="25"/>
      <c r="M725" s="25"/>
    </row>
    <row r="726" ht="15.75" customHeight="1">
      <c r="L726" s="25"/>
      <c r="M726" s="25"/>
    </row>
    <row r="727" ht="15.75" customHeight="1">
      <c r="L727" s="25"/>
      <c r="M727" s="25"/>
    </row>
    <row r="728" ht="15.75" customHeight="1">
      <c r="L728" s="25"/>
      <c r="M728" s="25"/>
    </row>
    <row r="729" ht="15.75" customHeight="1">
      <c r="L729" s="25"/>
      <c r="M729" s="25"/>
    </row>
    <row r="730" ht="15.75" customHeight="1">
      <c r="L730" s="25"/>
      <c r="M730" s="25"/>
    </row>
    <row r="731" ht="15.75" customHeight="1">
      <c r="L731" s="25"/>
      <c r="M731" s="25"/>
    </row>
    <row r="732" ht="15.75" customHeight="1">
      <c r="L732" s="25"/>
      <c r="M732" s="25"/>
    </row>
    <row r="733" ht="15.75" customHeight="1">
      <c r="L733" s="25"/>
      <c r="M733" s="25"/>
    </row>
    <row r="734" ht="15.75" customHeight="1">
      <c r="L734" s="25"/>
      <c r="M734" s="25"/>
    </row>
    <row r="735" ht="15.75" customHeight="1">
      <c r="L735" s="25"/>
      <c r="M735" s="25"/>
    </row>
    <row r="736" ht="15.75" customHeight="1">
      <c r="L736" s="25"/>
      <c r="M736" s="25"/>
    </row>
    <row r="737" ht="15.75" customHeight="1">
      <c r="L737" s="25"/>
      <c r="M737" s="25"/>
    </row>
    <row r="738" ht="15.75" customHeight="1">
      <c r="L738" s="25"/>
      <c r="M738" s="25"/>
    </row>
    <row r="739" ht="15.75" customHeight="1">
      <c r="L739" s="25"/>
      <c r="M739" s="25"/>
    </row>
    <row r="740" ht="15.75" customHeight="1">
      <c r="L740" s="25"/>
      <c r="M740" s="25"/>
    </row>
    <row r="741" ht="15.75" customHeight="1">
      <c r="L741" s="25"/>
      <c r="M741" s="25"/>
    </row>
    <row r="742" ht="15.75" customHeight="1">
      <c r="L742" s="25"/>
      <c r="M742" s="25"/>
    </row>
    <row r="743" ht="15.75" customHeight="1">
      <c r="L743" s="25"/>
      <c r="M743" s="25"/>
    </row>
    <row r="744" ht="15.75" customHeight="1">
      <c r="L744" s="25"/>
      <c r="M744" s="25"/>
    </row>
    <row r="745" ht="15.75" customHeight="1">
      <c r="L745" s="25"/>
      <c r="M745" s="25"/>
    </row>
    <row r="746" ht="15.75" customHeight="1">
      <c r="L746" s="25"/>
      <c r="M746" s="25"/>
    </row>
    <row r="747" ht="15.75" customHeight="1">
      <c r="L747" s="25"/>
      <c r="M747" s="25"/>
    </row>
    <row r="748" ht="15.75" customHeight="1">
      <c r="L748" s="25"/>
      <c r="M748" s="25"/>
    </row>
    <row r="749" ht="15.75" customHeight="1">
      <c r="L749" s="25"/>
      <c r="M749" s="25"/>
    </row>
    <row r="750" ht="15.75" customHeight="1">
      <c r="L750" s="25"/>
      <c r="M750" s="25"/>
    </row>
    <row r="751" ht="15.75" customHeight="1">
      <c r="L751" s="25"/>
      <c r="M751" s="25"/>
    </row>
    <row r="752" ht="15.75" customHeight="1">
      <c r="L752" s="25"/>
      <c r="M752" s="25"/>
    </row>
    <row r="753" ht="15.75" customHeight="1">
      <c r="L753" s="25"/>
      <c r="M753" s="25"/>
    </row>
    <row r="754" ht="15.75" customHeight="1">
      <c r="L754" s="25"/>
      <c r="M754" s="25"/>
    </row>
    <row r="755" ht="15.75" customHeight="1">
      <c r="L755" s="25"/>
      <c r="M755" s="25"/>
    </row>
    <row r="756" ht="15.75" customHeight="1">
      <c r="L756" s="25"/>
      <c r="M756" s="25"/>
    </row>
    <row r="757" ht="15.75" customHeight="1">
      <c r="L757" s="25"/>
      <c r="M757" s="25"/>
    </row>
    <row r="758" ht="15.75" customHeight="1">
      <c r="L758" s="25"/>
      <c r="M758" s="25"/>
    </row>
    <row r="759" ht="15.75" customHeight="1">
      <c r="L759" s="25"/>
      <c r="M759" s="25"/>
    </row>
    <row r="760" ht="15.75" customHeight="1">
      <c r="L760" s="25"/>
      <c r="M760" s="25"/>
    </row>
    <row r="761" ht="15.75" customHeight="1">
      <c r="L761" s="25"/>
      <c r="M761" s="25"/>
    </row>
    <row r="762" ht="15.75" customHeight="1">
      <c r="L762" s="25"/>
      <c r="M762" s="25"/>
    </row>
    <row r="763" ht="15.75" customHeight="1">
      <c r="L763" s="25"/>
      <c r="M763" s="25"/>
    </row>
    <row r="764" ht="15.75" customHeight="1">
      <c r="L764" s="25"/>
      <c r="M764" s="25"/>
    </row>
    <row r="765" ht="15.75" customHeight="1">
      <c r="L765" s="25"/>
      <c r="M765" s="25"/>
    </row>
    <row r="766" ht="15.75" customHeight="1">
      <c r="L766" s="25"/>
      <c r="M766" s="25"/>
    </row>
    <row r="767" ht="15.75" customHeight="1">
      <c r="L767" s="25"/>
      <c r="M767" s="25"/>
    </row>
    <row r="768" ht="15.75" customHeight="1">
      <c r="L768" s="25"/>
      <c r="M768" s="25"/>
    </row>
    <row r="769" ht="15.75" customHeight="1">
      <c r="L769" s="25"/>
      <c r="M769" s="25"/>
    </row>
    <row r="770" ht="15.75" customHeight="1">
      <c r="L770" s="25"/>
      <c r="M770" s="25"/>
    </row>
    <row r="771" ht="15.75" customHeight="1">
      <c r="L771" s="25"/>
      <c r="M771" s="25"/>
    </row>
    <row r="772" ht="15.75" customHeight="1">
      <c r="L772" s="25"/>
      <c r="M772" s="25"/>
    </row>
    <row r="773" ht="15.75" customHeight="1">
      <c r="L773" s="25"/>
      <c r="M773" s="25"/>
    </row>
    <row r="774" ht="15.75" customHeight="1">
      <c r="L774" s="25"/>
      <c r="M774" s="25"/>
    </row>
    <row r="775" ht="15.75" customHeight="1">
      <c r="L775" s="25"/>
      <c r="M775" s="25"/>
    </row>
    <row r="776" ht="15.75" customHeight="1">
      <c r="L776" s="25"/>
      <c r="M776" s="25"/>
    </row>
    <row r="777" ht="15.75" customHeight="1">
      <c r="L777" s="25"/>
      <c r="M777" s="25"/>
    </row>
    <row r="778" ht="15.75" customHeight="1">
      <c r="L778" s="25"/>
      <c r="M778" s="25"/>
    </row>
    <row r="779" ht="15.75" customHeight="1">
      <c r="L779" s="25"/>
      <c r="M779" s="25"/>
    </row>
    <row r="780" ht="15.75" customHeight="1">
      <c r="L780" s="25"/>
      <c r="M780" s="25"/>
    </row>
    <row r="781" ht="15.75" customHeight="1">
      <c r="L781" s="25"/>
      <c r="M781" s="25"/>
    </row>
    <row r="782" ht="15.75" customHeight="1">
      <c r="L782" s="25"/>
      <c r="M782" s="25"/>
    </row>
    <row r="783" ht="15.75" customHeight="1">
      <c r="L783" s="25"/>
      <c r="M783" s="25"/>
    </row>
    <row r="784" ht="15.75" customHeight="1">
      <c r="L784" s="25"/>
      <c r="M784" s="25"/>
    </row>
    <row r="785" ht="15.75" customHeight="1">
      <c r="L785" s="25"/>
      <c r="M785" s="25"/>
    </row>
    <row r="786" ht="15.75" customHeight="1">
      <c r="L786" s="25"/>
      <c r="M786" s="25"/>
    </row>
    <row r="787" ht="15.75" customHeight="1">
      <c r="L787" s="25"/>
      <c r="M787" s="25"/>
    </row>
    <row r="788" ht="15.75" customHeight="1">
      <c r="L788" s="25"/>
      <c r="M788" s="25"/>
    </row>
    <row r="789" ht="15.75" customHeight="1">
      <c r="L789" s="25"/>
      <c r="M789" s="25"/>
    </row>
    <row r="790" ht="15.75" customHeight="1">
      <c r="L790" s="25"/>
      <c r="M790" s="25"/>
    </row>
    <row r="791" ht="15.75" customHeight="1">
      <c r="L791" s="25"/>
      <c r="M791" s="25"/>
    </row>
    <row r="792" ht="15.75" customHeight="1">
      <c r="L792" s="25"/>
      <c r="M792" s="25"/>
    </row>
    <row r="793" ht="15.75" customHeight="1">
      <c r="L793" s="25"/>
      <c r="M793" s="25"/>
    </row>
    <row r="794" ht="15.75" customHeight="1">
      <c r="L794" s="25"/>
      <c r="M794" s="25"/>
    </row>
    <row r="795" ht="15.75" customHeight="1">
      <c r="L795" s="25"/>
      <c r="M795" s="25"/>
    </row>
    <row r="796" ht="15.75" customHeight="1">
      <c r="L796" s="25"/>
      <c r="M796" s="25"/>
    </row>
    <row r="797" ht="15.75" customHeight="1">
      <c r="L797" s="25"/>
      <c r="M797" s="25"/>
    </row>
    <row r="798" ht="15.75" customHeight="1">
      <c r="L798" s="25"/>
      <c r="M798" s="25"/>
    </row>
    <row r="799" ht="15.75" customHeight="1">
      <c r="L799" s="25"/>
      <c r="M799" s="25"/>
    </row>
    <row r="800" ht="15.75" customHeight="1">
      <c r="L800" s="25"/>
      <c r="M800" s="25"/>
    </row>
    <row r="801" ht="15.75" customHeight="1">
      <c r="L801" s="25"/>
      <c r="M801" s="25"/>
    </row>
    <row r="802" ht="15.75" customHeight="1">
      <c r="L802" s="25"/>
      <c r="M802" s="25"/>
    </row>
    <row r="803" ht="15.75" customHeight="1">
      <c r="L803" s="25"/>
      <c r="M803" s="25"/>
    </row>
    <row r="804" ht="15.75" customHeight="1">
      <c r="L804" s="25"/>
      <c r="M804" s="25"/>
    </row>
    <row r="805" ht="15.75" customHeight="1">
      <c r="L805" s="25"/>
      <c r="M805" s="25"/>
    </row>
    <row r="806" ht="15.75" customHeight="1">
      <c r="L806" s="25"/>
      <c r="M806" s="25"/>
    </row>
    <row r="807" ht="15.75" customHeight="1">
      <c r="L807" s="25"/>
      <c r="M807" s="25"/>
    </row>
    <row r="808" ht="15.75" customHeight="1">
      <c r="L808" s="25"/>
      <c r="M808" s="25"/>
    </row>
    <row r="809" ht="15.75" customHeight="1">
      <c r="L809" s="25"/>
      <c r="M809" s="25"/>
    </row>
    <row r="810" ht="15.75" customHeight="1">
      <c r="L810" s="25"/>
      <c r="M810" s="25"/>
    </row>
    <row r="811" ht="15.75" customHeight="1">
      <c r="L811" s="25"/>
      <c r="M811" s="25"/>
    </row>
    <row r="812" ht="15.75" customHeight="1">
      <c r="L812" s="25"/>
      <c r="M812" s="25"/>
    </row>
    <row r="813" ht="15.75" customHeight="1">
      <c r="L813" s="25"/>
      <c r="M813" s="25"/>
    </row>
    <row r="814" ht="15.75" customHeight="1">
      <c r="L814" s="25"/>
      <c r="M814" s="25"/>
    </row>
    <row r="815" ht="15.75" customHeight="1">
      <c r="L815" s="25"/>
      <c r="M815" s="25"/>
    </row>
    <row r="816" ht="15.75" customHeight="1">
      <c r="L816" s="25"/>
      <c r="M816" s="25"/>
    </row>
    <row r="817" ht="15.75" customHeight="1">
      <c r="L817" s="25"/>
      <c r="M817" s="25"/>
    </row>
    <row r="818" ht="15.75" customHeight="1">
      <c r="L818" s="25"/>
      <c r="M818" s="25"/>
    </row>
    <row r="819" ht="15.75" customHeight="1">
      <c r="L819" s="25"/>
      <c r="M819" s="25"/>
    </row>
    <row r="820" ht="15.75" customHeight="1">
      <c r="L820" s="25"/>
      <c r="M820" s="25"/>
    </row>
    <row r="821" ht="15.75" customHeight="1">
      <c r="L821" s="25"/>
      <c r="M821" s="25"/>
    </row>
    <row r="822" ht="15.75" customHeight="1">
      <c r="L822" s="25"/>
      <c r="M822" s="25"/>
    </row>
    <row r="823" ht="15.75" customHeight="1">
      <c r="L823" s="25"/>
      <c r="M823" s="25"/>
    </row>
    <row r="824" ht="15.75" customHeight="1">
      <c r="L824" s="25"/>
      <c r="M824" s="25"/>
    </row>
    <row r="825" ht="15.75" customHeight="1">
      <c r="L825" s="25"/>
      <c r="M825" s="25"/>
    </row>
    <row r="826" ht="15.75" customHeight="1">
      <c r="L826" s="25"/>
      <c r="M826" s="25"/>
    </row>
    <row r="827" ht="15.75" customHeight="1">
      <c r="L827" s="25"/>
      <c r="M827" s="25"/>
    </row>
    <row r="828" ht="15.75" customHeight="1">
      <c r="L828" s="25"/>
      <c r="M828" s="25"/>
    </row>
    <row r="829" ht="15.75" customHeight="1">
      <c r="L829" s="25"/>
      <c r="M829" s="25"/>
    </row>
    <row r="830" ht="15.75" customHeight="1">
      <c r="L830" s="25"/>
      <c r="M830" s="25"/>
    </row>
    <row r="831" ht="15.75" customHeight="1">
      <c r="L831" s="25"/>
      <c r="M831" s="25"/>
    </row>
    <row r="832" ht="15.75" customHeight="1">
      <c r="L832" s="25"/>
      <c r="M832" s="25"/>
    </row>
    <row r="833" ht="15.75" customHeight="1">
      <c r="L833" s="25"/>
      <c r="M833" s="25"/>
    </row>
    <row r="834" ht="15.75" customHeight="1">
      <c r="L834" s="25"/>
      <c r="M834" s="25"/>
    </row>
    <row r="835" ht="15.75" customHeight="1">
      <c r="L835" s="25"/>
      <c r="M835" s="25"/>
    </row>
    <row r="836" ht="15.75" customHeight="1">
      <c r="L836" s="25"/>
      <c r="M836" s="25"/>
    </row>
    <row r="837" ht="15.75" customHeight="1">
      <c r="L837" s="25"/>
      <c r="M837" s="25"/>
    </row>
    <row r="838" ht="15.75" customHeight="1">
      <c r="L838" s="25"/>
      <c r="M838" s="25"/>
    </row>
    <row r="839" ht="15.75" customHeight="1">
      <c r="L839" s="25"/>
      <c r="M839" s="25"/>
    </row>
    <row r="840" ht="15.75" customHeight="1">
      <c r="L840" s="25"/>
      <c r="M840" s="25"/>
    </row>
    <row r="841" ht="15.75" customHeight="1">
      <c r="L841" s="25"/>
      <c r="M841" s="25"/>
    </row>
    <row r="842" ht="15.75" customHeight="1">
      <c r="L842" s="25"/>
      <c r="M842" s="25"/>
    </row>
    <row r="843" ht="15.75" customHeight="1">
      <c r="L843" s="25"/>
      <c r="M843" s="25"/>
    </row>
    <row r="844" ht="15.75" customHeight="1">
      <c r="L844" s="25"/>
      <c r="M844" s="25"/>
    </row>
    <row r="845" ht="15.75" customHeight="1">
      <c r="L845" s="25"/>
      <c r="M845" s="25"/>
    </row>
    <row r="846" ht="15.75" customHeight="1">
      <c r="L846" s="25"/>
      <c r="M846" s="25"/>
    </row>
    <row r="847" ht="15.75" customHeight="1">
      <c r="L847" s="25"/>
      <c r="M847" s="25"/>
    </row>
    <row r="848" ht="15.75" customHeight="1">
      <c r="L848" s="25"/>
      <c r="M848" s="25"/>
    </row>
    <row r="849" ht="15.75" customHeight="1">
      <c r="L849" s="25"/>
      <c r="M849" s="25"/>
    </row>
    <row r="850" ht="15.75" customHeight="1">
      <c r="L850" s="25"/>
      <c r="M850" s="25"/>
    </row>
    <row r="851" ht="15.75" customHeight="1">
      <c r="L851" s="25"/>
      <c r="M851" s="25"/>
    </row>
    <row r="852" ht="15.75" customHeight="1">
      <c r="L852" s="25"/>
      <c r="M852" s="25"/>
    </row>
    <row r="853" ht="15.75" customHeight="1">
      <c r="L853" s="25"/>
      <c r="M853" s="25"/>
    </row>
    <row r="854" ht="15.75" customHeight="1">
      <c r="L854" s="25"/>
      <c r="M854" s="25"/>
    </row>
    <row r="855" ht="15.75" customHeight="1">
      <c r="L855" s="25"/>
      <c r="M855" s="25"/>
    </row>
    <row r="856" ht="15.75" customHeight="1">
      <c r="L856" s="25"/>
      <c r="M856" s="25"/>
    </row>
    <row r="857" ht="15.75" customHeight="1">
      <c r="L857" s="25"/>
      <c r="M857" s="25"/>
    </row>
    <row r="858" ht="15.75" customHeight="1">
      <c r="L858" s="25"/>
      <c r="M858" s="25"/>
    </row>
    <row r="859" ht="15.75" customHeight="1">
      <c r="L859" s="25"/>
      <c r="M859" s="25"/>
    </row>
    <row r="860" ht="15.75" customHeight="1">
      <c r="L860" s="25"/>
      <c r="M860" s="25"/>
    </row>
    <row r="861" ht="15.75" customHeight="1">
      <c r="L861" s="25"/>
      <c r="M861" s="25"/>
    </row>
    <row r="862" ht="15.75" customHeight="1">
      <c r="L862" s="25"/>
      <c r="M862" s="25"/>
    </row>
    <row r="863" ht="15.75" customHeight="1">
      <c r="L863" s="25"/>
      <c r="M863" s="25"/>
    </row>
    <row r="864" ht="15.75" customHeight="1">
      <c r="L864" s="25"/>
      <c r="M864" s="25"/>
    </row>
    <row r="865" ht="15.75" customHeight="1">
      <c r="L865" s="25"/>
      <c r="M865" s="25"/>
    </row>
    <row r="866" ht="15.75" customHeight="1">
      <c r="L866" s="25"/>
      <c r="M866" s="25"/>
    </row>
    <row r="867" ht="15.75" customHeight="1">
      <c r="L867" s="25"/>
      <c r="M867" s="25"/>
    </row>
    <row r="868" ht="15.75" customHeight="1">
      <c r="L868" s="25"/>
      <c r="M868" s="25"/>
    </row>
    <row r="869" ht="15.75" customHeight="1">
      <c r="L869" s="25"/>
      <c r="M869" s="25"/>
    </row>
    <row r="870" ht="15.75" customHeight="1">
      <c r="L870" s="25"/>
      <c r="M870" s="25"/>
    </row>
    <row r="871" ht="15.75" customHeight="1">
      <c r="L871" s="25"/>
      <c r="M871" s="25"/>
    </row>
    <row r="872" ht="15.75" customHeight="1">
      <c r="L872" s="25"/>
      <c r="M872" s="25"/>
    </row>
    <row r="873" ht="15.75" customHeight="1">
      <c r="L873" s="25"/>
      <c r="M873" s="25"/>
    </row>
    <row r="874" ht="15.75" customHeight="1">
      <c r="L874" s="25"/>
      <c r="M874" s="25"/>
    </row>
    <row r="875" ht="15.75" customHeight="1">
      <c r="L875" s="25"/>
      <c r="M875" s="25"/>
    </row>
    <row r="876" ht="15.75" customHeight="1">
      <c r="L876" s="25"/>
      <c r="M876" s="25"/>
    </row>
    <row r="877" ht="15.75" customHeight="1">
      <c r="L877" s="25"/>
      <c r="M877" s="25"/>
    </row>
    <row r="878" ht="15.75" customHeight="1">
      <c r="L878" s="25"/>
      <c r="M878" s="25"/>
    </row>
    <row r="879" ht="15.75" customHeight="1">
      <c r="L879" s="25"/>
      <c r="M879" s="25"/>
    </row>
    <row r="880" ht="15.75" customHeight="1">
      <c r="L880" s="25"/>
      <c r="M880" s="25"/>
    </row>
    <row r="881" ht="15.75" customHeight="1">
      <c r="L881" s="25"/>
      <c r="M881" s="25"/>
    </row>
    <row r="882" ht="15.75" customHeight="1">
      <c r="L882" s="25"/>
      <c r="M882" s="25"/>
    </row>
    <row r="883" ht="15.75" customHeight="1">
      <c r="L883" s="25"/>
      <c r="M883" s="25"/>
    </row>
    <row r="884" ht="15.75" customHeight="1">
      <c r="L884" s="25"/>
      <c r="M884" s="25"/>
    </row>
    <row r="885" ht="15.75" customHeight="1">
      <c r="L885" s="25"/>
      <c r="M885" s="25"/>
    </row>
    <row r="886" ht="15.75" customHeight="1">
      <c r="L886" s="25"/>
      <c r="M886" s="25"/>
    </row>
    <row r="887" ht="15.75" customHeight="1">
      <c r="L887" s="25"/>
      <c r="M887" s="25"/>
    </row>
    <row r="888" ht="15.75" customHeight="1">
      <c r="L888" s="25"/>
      <c r="M888" s="25"/>
    </row>
    <row r="889" ht="15.75" customHeight="1">
      <c r="L889" s="25"/>
      <c r="M889" s="25"/>
    </row>
    <row r="890" ht="15.75" customHeight="1">
      <c r="L890" s="25"/>
      <c r="M890" s="25"/>
    </row>
    <row r="891" ht="15.75" customHeight="1">
      <c r="L891" s="25"/>
      <c r="M891" s="25"/>
    </row>
    <row r="892" ht="15.75" customHeight="1">
      <c r="L892" s="25"/>
      <c r="M892" s="25"/>
    </row>
    <row r="893" ht="15.75" customHeight="1">
      <c r="L893" s="25"/>
      <c r="M893" s="25"/>
    </row>
    <row r="894" ht="15.75" customHeight="1">
      <c r="L894" s="25"/>
      <c r="M894" s="25"/>
    </row>
    <row r="895" ht="15.75" customHeight="1">
      <c r="L895" s="25"/>
      <c r="M895" s="25"/>
    </row>
    <row r="896" ht="15.75" customHeight="1">
      <c r="L896" s="25"/>
      <c r="M896" s="25"/>
    </row>
    <row r="897" ht="15.75" customHeight="1">
      <c r="L897" s="25"/>
      <c r="M897" s="25"/>
    </row>
    <row r="898" ht="15.75" customHeight="1">
      <c r="L898" s="25"/>
      <c r="M898" s="25"/>
    </row>
    <row r="899" ht="15.75" customHeight="1">
      <c r="L899" s="25"/>
      <c r="M899" s="25"/>
    </row>
    <row r="900" ht="15.75" customHeight="1">
      <c r="L900" s="25"/>
      <c r="M900" s="25"/>
    </row>
    <row r="901" ht="15.75" customHeight="1">
      <c r="L901" s="25"/>
      <c r="M901" s="25"/>
    </row>
    <row r="902" ht="15.75" customHeight="1">
      <c r="L902" s="25"/>
      <c r="M902" s="25"/>
    </row>
    <row r="903" ht="15.75" customHeight="1">
      <c r="L903" s="25"/>
      <c r="M903" s="25"/>
    </row>
    <row r="904" ht="15.75" customHeight="1">
      <c r="L904" s="25"/>
      <c r="M904" s="25"/>
    </row>
    <row r="905" ht="15.75" customHeight="1">
      <c r="L905" s="25"/>
      <c r="M905" s="25"/>
    </row>
    <row r="906" ht="15.75" customHeight="1">
      <c r="L906" s="25"/>
      <c r="M906" s="25"/>
    </row>
    <row r="907" ht="15.75" customHeight="1">
      <c r="L907" s="25"/>
      <c r="M907" s="25"/>
    </row>
    <row r="908" ht="15.75" customHeight="1">
      <c r="L908" s="25"/>
      <c r="M908" s="25"/>
    </row>
    <row r="909" ht="15.75" customHeight="1">
      <c r="L909" s="25"/>
      <c r="M909" s="25"/>
    </row>
    <row r="910" ht="15.75" customHeight="1">
      <c r="L910" s="25"/>
      <c r="M910" s="25"/>
    </row>
    <row r="911" ht="15.75" customHeight="1">
      <c r="L911" s="25"/>
      <c r="M911" s="25"/>
    </row>
    <row r="912" ht="15.75" customHeight="1">
      <c r="L912" s="25"/>
      <c r="M912" s="25"/>
    </row>
    <row r="913" ht="15.75" customHeight="1">
      <c r="L913" s="25"/>
      <c r="M913" s="25"/>
    </row>
    <row r="914" ht="15.75" customHeight="1">
      <c r="L914" s="25"/>
      <c r="M914" s="25"/>
    </row>
    <row r="915" ht="15.75" customHeight="1">
      <c r="L915" s="25"/>
      <c r="M915" s="25"/>
    </row>
    <row r="916" ht="15.75" customHeight="1">
      <c r="L916" s="25"/>
      <c r="M916" s="25"/>
    </row>
    <row r="917" ht="15.75" customHeight="1">
      <c r="L917" s="25"/>
      <c r="M917" s="25"/>
    </row>
    <row r="918" ht="15.75" customHeight="1">
      <c r="L918" s="25"/>
      <c r="M918" s="25"/>
    </row>
    <row r="919" ht="15.75" customHeight="1">
      <c r="L919" s="25"/>
      <c r="M919" s="25"/>
    </row>
    <row r="920" ht="15.75" customHeight="1">
      <c r="L920" s="25"/>
      <c r="M920" s="25"/>
    </row>
    <row r="921" ht="15.75" customHeight="1">
      <c r="L921" s="25"/>
      <c r="M921" s="25"/>
    </row>
    <row r="922" ht="15.75" customHeight="1">
      <c r="L922" s="25"/>
      <c r="M922" s="25"/>
    </row>
    <row r="923" ht="15.75" customHeight="1">
      <c r="L923" s="25"/>
      <c r="M923" s="25"/>
    </row>
    <row r="924" ht="15.75" customHeight="1">
      <c r="L924" s="25"/>
      <c r="M924" s="25"/>
    </row>
    <row r="925" ht="15.75" customHeight="1">
      <c r="L925" s="25"/>
      <c r="M925" s="25"/>
    </row>
    <row r="926" ht="15.75" customHeight="1">
      <c r="L926" s="25"/>
      <c r="M926" s="25"/>
    </row>
    <row r="927" ht="15.75" customHeight="1">
      <c r="L927" s="25"/>
      <c r="M927" s="25"/>
    </row>
    <row r="928" ht="15.75" customHeight="1">
      <c r="L928" s="25"/>
      <c r="M928" s="25"/>
    </row>
    <row r="929" ht="15.75" customHeight="1">
      <c r="L929" s="25"/>
      <c r="M929" s="25"/>
    </row>
    <row r="930" ht="15.75" customHeight="1">
      <c r="L930" s="25"/>
      <c r="M930" s="25"/>
    </row>
    <row r="931" ht="15.75" customHeight="1">
      <c r="L931" s="25"/>
      <c r="M931" s="25"/>
    </row>
    <row r="932" ht="15.75" customHeight="1">
      <c r="L932" s="25"/>
      <c r="M932" s="25"/>
    </row>
    <row r="933" ht="15.75" customHeight="1">
      <c r="L933" s="25"/>
      <c r="M933" s="25"/>
    </row>
    <row r="934" ht="15.75" customHeight="1">
      <c r="L934" s="25"/>
      <c r="M934" s="25"/>
    </row>
    <row r="935" ht="15.75" customHeight="1">
      <c r="L935" s="25"/>
      <c r="M935" s="25"/>
    </row>
    <row r="936" ht="15.75" customHeight="1">
      <c r="L936" s="25"/>
      <c r="M936" s="25"/>
    </row>
    <row r="937" ht="15.75" customHeight="1">
      <c r="L937" s="25"/>
      <c r="M937" s="25"/>
    </row>
    <row r="938" ht="15.75" customHeight="1">
      <c r="L938" s="25"/>
      <c r="M938" s="25"/>
    </row>
    <row r="939" ht="15.75" customHeight="1">
      <c r="L939" s="25"/>
      <c r="M939" s="25"/>
    </row>
    <row r="940" ht="15.75" customHeight="1">
      <c r="L940" s="25"/>
      <c r="M940" s="25"/>
    </row>
    <row r="941" ht="15.75" customHeight="1">
      <c r="L941" s="25"/>
      <c r="M941" s="25"/>
    </row>
    <row r="942" ht="15.75" customHeight="1">
      <c r="L942" s="25"/>
      <c r="M942" s="25"/>
    </row>
    <row r="943" ht="15.75" customHeight="1">
      <c r="L943" s="25"/>
      <c r="M943" s="25"/>
    </row>
    <row r="944" ht="15.75" customHeight="1">
      <c r="L944" s="25"/>
      <c r="M944" s="25"/>
    </row>
    <row r="945" ht="15.75" customHeight="1">
      <c r="L945" s="25"/>
      <c r="M945" s="25"/>
    </row>
    <row r="946" ht="15.75" customHeight="1">
      <c r="L946" s="25"/>
      <c r="M946" s="25"/>
    </row>
    <row r="947" ht="15.75" customHeight="1">
      <c r="L947" s="25"/>
      <c r="M947" s="25"/>
    </row>
    <row r="948" ht="15.75" customHeight="1">
      <c r="L948" s="25"/>
      <c r="M948" s="25"/>
    </row>
    <row r="949" ht="15.75" customHeight="1">
      <c r="L949" s="25"/>
      <c r="M949" s="25"/>
    </row>
    <row r="950" ht="15.75" customHeight="1">
      <c r="L950" s="25"/>
      <c r="M950" s="25"/>
    </row>
    <row r="951" ht="15.75" customHeight="1">
      <c r="L951" s="25"/>
      <c r="M951" s="25"/>
    </row>
    <row r="952" ht="15.75" customHeight="1">
      <c r="L952" s="25"/>
      <c r="M952" s="25"/>
    </row>
    <row r="953" ht="15.75" customHeight="1">
      <c r="L953" s="25"/>
      <c r="M953" s="25"/>
    </row>
    <row r="954" ht="15.75" customHeight="1">
      <c r="L954" s="25"/>
      <c r="M954" s="25"/>
    </row>
    <row r="955" ht="15.75" customHeight="1">
      <c r="L955" s="25"/>
      <c r="M955" s="25"/>
    </row>
    <row r="956" ht="15.75" customHeight="1">
      <c r="L956" s="25"/>
      <c r="M956" s="25"/>
    </row>
    <row r="957" ht="15.75" customHeight="1">
      <c r="L957" s="25"/>
      <c r="M957" s="25"/>
    </row>
    <row r="958" ht="15.75" customHeight="1">
      <c r="L958" s="25"/>
      <c r="M958" s="25"/>
    </row>
    <row r="959" ht="15.75" customHeight="1">
      <c r="L959" s="25"/>
      <c r="M959" s="25"/>
    </row>
    <row r="960" ht="15.75" customHeight="1">
      <c r="L960" s="25"/>
      <c r="M960" s="25"/>
    </row>
    <row r="961" ht="15.75" customHeight="1">
      <c r="L961" s="25"/>
      <c r="M961" s="25"/>
    </row>
    <row r="962" ht="15.75" customHeight="1">
      <c r="L962" s="25"/>
      <c r="M962" s="25"/>
    </row>
    <row r="963" ht="15.75" customHeight="1">
      <c r="L963" s="25"/>
      <c r="M963" s="25"/>
    </row>
    <row r="964" ht="15.75" customHeight="1">
      <c r="L964" s="25"/>
      <c r="M964" s="25"/>
    </row>
    <row r="965" ht="15.75" customHeight="1">
      <c r="L965" s="25"/>
      <c r="M965" s="25"/>
    </row>
    <row r="966" ht="15.75" customHeight="1">
      <c r="L966" s="25"/>
      <c r="M966" s="25"/>
    </row>
    <row r="967" ht="15.75" customHeight="1">
      <c r="L967" s="25"/>
      <c r="M967" s="25"/>
    </row>
    <row r="968" ht="15.75" customHeight="1">
      <c r="L968" s="25"/>
      <c r="M968" s="25"/>
    </row>
    <row r="969" ht="15.75" customHeight="1">
      <c r="L969" s="25"/>
      <c r="M969" s="25"/>
    </row>
    <row r="970" ht="15.75" customHeight="1">
      <c r="L970" s="25"/>
      <c r="M970" s="25"/>
    </row>
    <row r="971" ht="15.75" customHeight="1">
      <c r="L971" s="25"/>
      <c r="M971" s="25"/>
    </row>
    <row r="972" ht="15.75" customHeight="1">
      <c r="L972" s="25"/>
      <c r="M972" s="25"/>
    </row>
    <row r="973" ht="15.75" customHeight="1">
      <c r="L973" s="25"/>
      <c r="M973" s="25"/>
    </row>
    <row r="974" ht="15.75" customHeight="1">
      <c r="L974" s="25"/>
      <c r="M974" s="25"/>
    </row>
    <row r="975" ht="15.75" customHeight="1">
      <c r="L975" s="25"/>
      <c r="M975" s="25"/>
    </row>
    <row r="976" ht="15.75" customHeight="1">
      <c r="L976" s="25"/>
      <c r="M976" s="25"/>
    </row>
    <row r="977" ht="15.75" customHeight="1">
      <c r="L977" s="25"/>
      <c r="M977" s="25"/>
    </row>
    <row r="978" ht="15.75" customHeight="1">
      <c r="L978" s="25"/>
      <c r="M978" s="25"/>
    </row>
    <row r="979" ht="15.75" customHeight="1">
      <c r="L979" s="25"/>
      <c r="M979" s="25"/>
    </row>
    <row r="980" ht="15.75" customHeight="1">
      <c r="L980" s="25"/>
      <c r="M980" s="25"/>
    </row>
    <row r="981" ht="15.75" customHeight="1">
      <c r="L981" s="25"/>
      <c r="M981" s="25"/>
    </row>
    <row r="982" ht="15.75" customHeight="1">
      <c r="L982" s="25"/>
      <c r="M982" s="25"/>
    </row>
    <row r="983" ht="15.75" customHeight="1">
      <c r="L983" s="25"/>
      <c r="M983" s="25"/>
    </row>
    <row r="984" ht="15.75" customHeight="1">
      <c r="L984" s="25"/>
      <c r="M984" s="25"/>
    </row>
    <row r="985" ht="15.75" customHeight="1">
      <c r="L985" s="25"/>
      <c r="M985" s="25"/>
    </row>
    <row r="986" ht="15.75" customHeight="1">
      <c r="L986" s="25"/>
      <c r="M986" s="25"/>
    </row>
    <row r="987" ht="15.75" customHeight="1">
      <c r="L987" s="25"/>
      <c r="M987" s="25"/>
    </row>
    <row r="988" ht="15.75" customHeight="1">
      <c r="L988" s="25"/>
      <c r="M988" s="25"/>
    </row>
    <row r="989" ht="15.75" customHeight="1">
      <c r="L989" s="25"/>
      <c r="M989" s="25"/>
    </row>
    <row r="990" ht="15.75" customHeight="1">
      <c r="L990" s="25"/>
      <c r="M990" s="25"/>
    </row>
    <row r="991" ht="15.75" customHeight="1">
      <c r="L991" s="25"/>
      <c r="M991" s="25"/>
    </row>
    <row r="992" ht="15.75" customHeight="1">
      <c r="L992" s="25"/>
      <c r="M992" s="25"/>
    </row>
    <row r="993" ht="15.75" customHeight="1">
      <c r="L993" s="25"/>
      <c r="M993" s="25"/>
    </row>
    <row r="994" ht="15.75" customHeight="1">
      <c r="L994" s="25"/>
      <c r="M994" s="25"/>
    </row>
    <row r="995" ht="15.75" customHeight="1">
      <c r="L995" s="25"/>
      <c r="M995" s="25"/>
    </row>
    <row r="996" ht="15.75" customHeight="1">
      <c r="L996" s="25"/>
      <c r="M996" s="25"/>
    </row>
    <row r="997" ht="15.75" customHeight="1">
      <c r="L997" s="25"/>
      <c r="M997" s="25"/>
    </row>
    <row r="998" ht="15.75" customHeight="1">
      <c r="L998" s="25"/>
      <c r="M998" s="25"/>
    </row>
    <row r="999" ht="15.75" customHeight="1">
      <c r="L999" s="25"/>
      <c r="M999" s="25"/>
    </row>
    <row r="1000" ht="15.75" customHeight="1">
      <c r="L1000" s="25"/>
      <c r="M1000" s="25"/>
    </row>
  </sheetData>
  <mergeCells count="1">
    <mergeCell ref="B1:M1"/>
  </mergeCells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 outlineLevelRow="1"/>
  <cols>
    <col customWidth="1" min="1" max="1" width="46.88"/>
    <col customWidth="1" min="2" max="10" width="8.88"/>
    <col customWidth="1" min="11" max="11" width="10.13"/>
    <col customWidth="1" min="12" max="13" width="10.63"/>
    <col customWidth="1" min="14" max="14" width="11.38"/>
    <col customWidth="1" min="15" max="15" width="7.63"/>
    <col customWidth="1" min="16" max="16" width="11.25"/>
    <col customWidth="1" min="17" max="17" width="10.0"/>
    <col customWidth="1" min="18" max="19" width="10.75"/>
    <col customWidth="1" min="20" max="24" width="7.63"/>
  </cols>
  <sheetData>
    <row r="1" ht="24.0" customHeight="1">
      <c r="A1" s="2"/>
      <c r="B1" s="5" t="s">
        <v>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1"/>
      <c r="P1" s="14"/>
      <c r="Q1" s="16"/>
      <c r="R1" s="17"/>
      <c r="S1" s="17"/>
      <c r="T1" s="14"/>
      <c r="U1" s="14"/>
      <c r="V1" s="14"/>
      <c r="W1" s="14"/>
      <c r="X1" s="14"/>
    </row>
    <row r="2" ht="14.25" customHeight="1">
      <c r="F2" s="21" t="s">
        <v>6</v>
      </c>
      <c r="H2" s="21"/>
      <c r="I2" s="23"/>
      <c r="L2" s="25"/>
      <c r="M2" s="25"/>
      <c r="P2" s="16"/>
      <c r="Q2" s="16"/>
      <c r="R2" s="16"/>
      <c r="S2" s="16"/>
      <c r="T2" s="14"/>
      <c r="U2" s="14"/>
      <c r="V2" s="14"/>
      <c r="W2" s="14"/>
      <c r="X2" s="14"/>
    </row>
    <row r="3" ht="14.25" customHeight="1">
      <c r="A3" s="31" t="s">
        <v>12</v>
      </c>
      <c r="B3" s="32">
        <v>2013.0</v>
      </c>
      <c r="C3" s="32">
        <v>2014.0</v>
      </c>
      <c r="D3" s="32">
        <v>2015.0</v>
      </c>
      <c r="E3" s="32">
        <v>2016.0</v>
      </c>
      <c r="F3" s="36">
        <v>2017.0</v>
      </c>
      <c r="G3" s="32">
        <v>2018.0</v>
      </c>
      <c r="H3" s="32">
        <v>2019.0</v>
      </c>
      <c r="I3" s="32">
        <v>2020.0</v>
      </c>
      <c r="J3" s="32">
        <v>2021.0</v>
      </c>
      <c r="K3" s="32">
        <v>2022.0</v>
      </c>
      <c r="L3" s="38">
        <v>2023.0</v>
      </c>
      <c r="M3" s="38">
        <v>2024.0</v>
      </c>
      <c r="N3" s="39" t="s">
        <v>17</v>
      </c>
      <c r="O3" s="32"/>
      <c r="P3" s="41"/>
      <c r="Q3" s="16"/>
      <c r="R3" s="42"/>
      <c r="S3" s="42"/>
      <c r="T3" s="42"/>
      <c r="U3" s="42"/>
      <c r="V3" s="42"/>
      <c r="W3" s="42"/>
      <c r="X3" s="42"/>
    </row>
    <row r="4" ht="14.25" customHeight="1">
      <c r="B4" s="46"/>
      <c r="C4" s="46"/>
      <c r="D4" s="46"/>
      <c r="E4" s="23"/>
      <c r="F4" s="47"/>
      <c r="G4" s="23"/>
      <c r="H4" s="32"/>
      <c r="I4" s="32"/>
      <c r="J4" s="46"/>
      <c r="L4" s="25"/>
      <c r="M4" s="25"/>
      <c r="P4" s="14"/>
      <c r="Q4" s="14"/>
      <c r="R4" s="14"/>
      <c r="S4" s="14"/>
      <c r="T4" s="14"/>
      <c r="U4" s="14"/>
      <c r="V4" s="14"/>
      <c r="W4" s="14"/>
      <c r="X4" s="14"/>
    </row>
    <row r="5" ht="14.25" customHeight="1">
      <c r="A5" s="33" t="s">
        <v>24</v>
      </c>
      <c r="B5" s="49">
        <f>'Overview in £'!B5*B$35</f>
        <v>211348.016</v>
      </c>
      <c r="C5" s="49">
        <f>'Overview in £'!C5*C$35</f>
        <v>248962.626</v>
      </c>
      <c r="D5" s="49">
        <f>'Overview in £'!D5*D$35</f>
        <v>377411.972</v>
      </c>
      <c r="E5" s="49">
        <f>'Overview in £'!E5*E$35</f>
        <v>486803.715</v>
      </c>
      <c r="F5" s="49">
        <f>'Overview in £'!F5*F$35</f>
        <v>383019.709</v>
      </c>
      <c r="G5" s="49">
        <f>'Overview in £'!G5*G$35</f>
        <v>684870.18</v>
      </c>
      <c r="H5" s="49">
        <f>'Overview in £'!H5*H$35</f>
        <v>942212.095</v>
      </c>
      <c r="I5" s="49">
        <f>'Overview in £'!I5*I$35</f>
        <v>778006.572</v>
      </c>
      <c r="J5" s="49">
        <f>'Overview in £'!J5*J$35</f>
        <v>1201084.863</v>
      </c>
      <c r="K5" s="49">
        <f>'Overview in £'!K5*K$35</f>
        <v>1109790.022</v>
      </c>
      <c r="L5" s="49">
        <f>'Overview in £'!L5*L$35</f>
        <v>1331961.798</v>
      </c>
      <c r="M5" s="49">
        <f>'Overview in £'!M5*M$35</f>
        <v>1608335.036</v>
      </c>
      <c r="N5" s="49">
        <f>'Input from official annual repo'!B45*N35+'Input from official annual repo'!C45*N36</f>
        <v>1814236.289</v>
      </c>
      <c r="O5" s="33"/>
      <c r="P5" s="56"/>
      <c r="Q5" s="58"/>
      <c r="R5" s="58"/>
      <c r="S5" s="58"/>
      <c r="T5" s="56"/>
      <c r="U5" s="56"/>
      <c r="V5" s="56"/>
      <c r="W5" s="56"/>
      <c r="X5" s="56"/>
    </row>
    <row r="6" ht="14.25" customHeight="1">
      <c r="A6" s="23" t="s">
        <v>6</v>
      </c>
      <c r="B6" s="47"/>
      <c r="C6" s="47"/>
      <c r="D6" s="47"/>
      <c r="E6" s="47"/>
      <c r="F6" s="47"/>
      <c r="G6" s="23"/>
      <c r="H6" s="32"/>
      <c r="I6" s="32" t="s">
        <v>6</v>
      </c>
      <c r="J6" s="46"/>
      <c r="L6" s="25"/>
      <c r="M6" s="25"/>
      <c r="P6" s="14"/>
      <c r="Q6" s="58"/>
      <c r="R6" s="58"/>
      <c r="S6" s="58"/>
      <c r="T6" s="14"/>
      <c r="U6" s="14"/>
      <c r="V6" s="14"/>
      <c r="W6" s="14"/>
      <c r="X6" s="14"/>
    </row>
    <row r="7" ht="14.25" customHeight="1">
      <c r="A7" s="33" t="s">
        <v>38</v>
      </c>
      <c r="B7" s="47"/>
      <c r="C7" s="47"/>
      <c r="D7" s="47"/>
      <c r="E7" s="47"/>
      <c r="F7" s="47"/>
      <c r="G7" s="23"/>
      <c r="H7" s="47"/>
      <c r="I7" s="47"/>
      <c r="J7" s="46"/>
      <c r="L7" s="25"/>
      <c r="M7" s="25"/>
      <c r="P7" s="14"/>
      <c r="Q7" s="58"/>
      <c r="R7" s="58"/>
      <c r="S7" s="58"/>
      <c r="T7" s="14"/>
      <c r="U7" s="16"/>
      <c r="V7" s="14"/>
      <c r="W7" s="14"/>
      <c r="X7" s="14"/>
    </row>
    <row r="8" ht="14.25" customHeight="1">
      <c r="A8" s="23" t="s">
        <v>40</v>
      </c>
      <c r="B8" s="47">
        <f>'Overview in £'!B8*B$35</f>
        <v>139297.556</v>
      </c>
      <c r="C8" s="47">
        <f>'Overview in £'!C8*C$35</f>
        <v>116936.991</v>
      </c>
      <c r="D8" s="47">
        <f>'Overview in £'!D8*D$35</f>
        <v>198637.88</v>
      </c>
      <c r="E8" s="47">
        <f>'Overview in £'!E8*E$35</f>
        <v>204105.654</v>
      </c>
      <c r="F8" s="47">
        <f>'Overview in £'!F8*F$35</f>
        <v>215945.83</v>
      </c>
      <c r="G8" s="47">
        <f>'Overview in £'!G8*G$35</f>
        <v>383976.396</v>
      </c>
      <c r="H8" s="47">
        <f>'Overview in £'!H8*H$35</f>
        <v>370783.34</v>
      </c>
      <c r="I8" s="47">
        <f>'Overview in £'!I8*I$35</f>
        <v>475262.956</v>
      </c>
      <c r="J8" s="47">
        <f>'Overview in £'!J8*J$35</f>
        <v>525390.6808</v>
      </c>
      <c r="K8" s="47">
        <f>'Overview in £'!K8*K$35</f>
        <v>618692.8919</v>
      </c>
      <c r="L8" s="47">
        <f>'Overview in £'!L8*L$35</f>
        <v>722356.5129</v>
      </c>
      <c r="M8" s="47">
        <f>'Overview in £'!M8*M$35</f>
        <v>728999.55</v>
      </c>
      <c r="N8" s="47">
        <f>'Input from official annual repo'!B14*N35+'Input from official annual repo'!C14*N36-N9</f>
        <v>815947.9016</v>
      </c>
      <c r="P8" s="14"/>
      <c r="Q8" s="58"/>
      <c r="R8" s="58"/>
      <c r="S8" s="58"/>
      <c r="T8" s="14"/>
      <c r="U8" s="14"/>
      <c r="V8" s="14"/>
      <c r="W8" s="14"/>
      <c r="X8" s="14"/>
    </row>
    <row r="9" ht="14.25" customHeight="1">
      <c r="A9" s="23" t="s">
        <v>41</v>
      </c>
      <c r="B9" s="47">
        <f>'Overview in £'!B9*B$35</f>
        <v>21615.138</v>
      </c>
      <c r="C9" s="47">
        <f>'Overview in £'!C9*C$35</f>
        <v>49038.093</v>
      </c>
      <c r="D9" s="47">
        <f>'Overview in £'!D9*D$35</f>
        <v>80873.994</v>
      </c>
      <c r="E9" s="47">
        <f>'Overview in £'!E9*E$35</f>
        <v>76246.365</v>
      </c>
      <c r="F9" s="47">
        <f>'Overview in £'!F9*F$35</f>
        <v>77285.876</v>
      </c>
      <c r="G9" s="47">
        <f>'Overview in £'!G9*G$35</f>
        <v>102169.158</v>
      </c>
      <c r="H9" s="47">
        <f>'Overview in £'!H9*H$35</f>
        <v>110296.31</v>
      </c>
      <c r="I9" s="47">
        <f>'Overview in £'!I9*I$35</f>
        <v>110189.772</v>
      </c>
      <c r="J9" s="47">
        <f>'Overview in £'!J9*J$35</f>
        <v>112711.776</v>
      </c>
      <c r="K9" s="47">
        <f>'Overview in £'!K9*K$35</f>
        <v>100172.2985</v>
      </c>
      <c r="L9" s="47">
        <f>'Overview in £'!L9*L$35</f>
        <v>104309.4452</v>
      </c>
      <c r="M9" s="47">
        <f>'Overview in £'!M9*M$35</f>
        <v>112816.5515</v>
      </c>
      <c r="N9" s="47">
        <f>M9*(1.02)</f>
        <v>115072.8825</v>
      </c>
      <c r="P9" s="16" t="s">
        <v>45</v>
      </c>
      <c r="Q9" s="58"/>
      <c r="R9" s="58"/>
      <c r="S9" s="58"/>
      <c r="T9" s="14"/>
      <c r="U9" s="14"/>
      <c r="V9" s="14"/>
      <c r="W9" s="14"/>
      <c r="X9" s="14"/>
    </row>
    <row r="10" ht="14.25" customHeight="1">
      <c r="A10" s="23" t="s">
        <v>42</v>
      </c>
      <c r="B10" s="47">
        <f>'Overview in £'!B10*B$35</f>
        <v>44431.117</v>
      </c>
      <c r="C10" s="47">
        <f>'Overview in £'!C10*C$35</f>
        <v>64126.737</v>
      </c>
      <c r="D10" s="47">
        <f>'Overview in £'!D10*D$35</f>
        <v>93643.572</v>
      </c>
      <c r="E10" s="47">
        <f>'Overview in £'!E10*E$35</f>
        <v>59824.071</v>
      </c>
      <c r="F10" s="47">
        <f>'Overview in £'!F10*F$35</f>
        <v>44325.723</v>
      </c>
      <c r="G10" s="47">
        <f>'Overview in £'!G10*G$35</f>
        <v>126869.394</v>
      </c>
      <c r="H10" s="47">
        <f>'Overview in £'!H10*H$35</f>
        <v>157230.91</v>
      </c>
      <c r="I10" s="47">
        <f>'Overview in £'!I10*I$35</f>
        <v>235961.936</v>
      </c>
      <c r="J10" s="47">
        <f>'Overview in £'!J10*J$35</f>
        <v>224724.9738</v>
      </c>
      <c r="K10" s="47">
        <f>'Overview in £'!K10*K$35</f>
        <v>476248.8245</v>
      </c>
      <c r="L10" s="47">
        <f>'Overview in £'!L10*L$35</f>
        <v>295336.1755</v>
      </c>
      <c r="M10" s="47">
        <f>'Overview in £'!M10*M$35</f>
        <v>266427.5315</v>
      </c>
      <c r="N10" s="47">
        <f>('Input from official annual repo'!B4+'Input from official annual repo'!B5+'Input from official annual repo'!B17+'Input from official annual repo'!B36)*N35+('Input from official annual repo'!C4+'Input from official annual repo'!C17+'Input from official annual repo'!C36)*N36</f>
        <v>480294.8772</v>
      </c>
      <c r="P10" s="14"/>
      <c r="Q10" s="58"/>
      <c r="R10" s="58"/>
      <c r="S10" s="58"/>
      <c r="T10" s="14"/>
      <c r="U10" s="14"/>
      <c r="V10" s="14"/>
      <c r="W10" s="14"/>
      <c r="X10" s="14"/>
    </row>
    <row r="11" ht="14.25" customHeight="1">
      <c r="A11" s="23" t="s">
        <v>44</v>
      </c>
      <c r="B11" s="47">
        <f>'Overview in £'!B11*B$35</f>
        <v>3602.523</v>
      </c>
      <c r="C11" s="47">
        <f>'Overview in £'!C11*C$35</f>
        <v>6286.935</v>
      </c>
      <c r="D11" s="47">
        <f>'Overview in £'!D11*D$35</f>
        <v>7094.21</v>
      </c>
      <c r="E11" s="47">
        <f>'Overview in £'!E11*E$35</f>
        <v>31671.567</v>
      </c>
      <c r="F11" s="47">
        <f>'Overview in £'!F11*F$35</f>
        <v>21594.583</v>
      </c>
      <c r="G11" s="47">
        <f>'Overview in £'!G11*G$35</f>
        <v>37050.354</v>
      </c>
      <c r="H11" s="47">
        <f>'Overview in £'!H11*H$35</f>
        <v>48107.965</v>
      </c>
      <c r="I11" s="47">
        <f>'Overview in £'!I11*I$35</f>
        <v>14469.364</v>
      </c>
      <c r="J11" s="47">
        <f>'Overview in £'!J11*J$35</f>
        <v>2982.16574</v>
      </c>
      <c r="K11" s="47">
        <f>'Overview in £'!K11*K$35</f>
        <v>37399.41558</v>
      </c>
      <c r="L11" s="47">
        <f>'Overview in £'!L11*L$35</f>
        <v>32913.80397</v>
      </c>
      <c r="M11" s="47">
        <f>'Overview in £'!M11*M$35</f>
        <v>36619.19812</v>
      </c>
      <c r="N11" s="47">
        <f>'Input from official annual repo'!B21*N35+'Input from official annual repo'!C21*N36</f>
        <v>61247.58623</v>
      </c>
      <c r="P11" s="14"/>
      <c r="Q11" s="58"/>
      <c r="R11" s="58"/>
      <c r="S11" s="58"/>
      <c r="T11" s="14"/>
      <c r="U11" s="14"/>
      <c r="V11" s="14"/>
      <c r="W11" s="14"/>
      <c r="X11" s="14"/>
    </row>
    <row r="12" ht="14.25" customHeight="1">
      <c r="A12" s="23" t="s">
        <v>48</v>
      </c>
      <c r="B12" s="47">
        <f>'Overview in £'!B12*B$35</f>
        <v>2401.682</v>
      </c>
      <c r="C12" s="47">
        <f>'Overview in £'!C12*C$35</f>
        <v>11316.483</v>
      </c>
      <c r="D12" s="47">
        <f>'Overview in £'!D12*D$35</f>
        <v>7094.21</v>
      </c>
      <c r="E12" s="47">
        <f>'Overview in £'!E12*E$35</f>
        <v>4692.084</v>
      </c>
      <c r="F12" s="47">
        <f>'Overview in £'!F12*F$35</f>
        <v>13638.684</v>
      </c>
      <c r="G12" s="47">
        <f>'Overview in £'!G12*G$35</f>
        <v>11829.16757</v>
      </c>
      <c r="H12" s="47">
        <f>'Overview in £'!H12*H$35</f>
        <v>16427.11</v>
      </c>
      <c r="I12" s="47">
        <f>'Overview in £'!I12*I$35</f>
        <v>12243.308</v>
      </c>
      <c r="J12" s="47">
        <f>'Overview in £'!J12*J$35</f>
        <v>11359.23368</v>
      </c>
      <c r="K12" s="47">
        <f>'Overview in £'!K12*K$35</f>
        <v>29265.33753</v>
      </c>
      <c r="L12" s="47">
        <f>'Overview in £'!L12*L$35</f>
        <v>102462.6968</v>
      </c>
      <c r="M12" s="47">
        <f>'Overview in £'!M12*M$35+'Overview in £'!M14*M$35</f>
        <v>41445.83174</v>
      </c>
      <c r="N12" s="47">
        <f>('Input from official annual repo'!B6+'Input from official annual repo'!B8+'Input from official annual repo'!B18+'Input from official annual repo'!B20+'Input from official annual repo'!B22+'Input from official annual repo'!B23+'Input from official annual repo'!B24+'Input from official annual repo'!B29+'Input from official annual repo'!B30)*N35+('Input from official annual repo'!C6+'Input from official annual repo'!C8+'Input from official annual repo'!C18+'Input from official annual repo'!C20+'Input from official annual repo'!C22+'Input from official annual repo'!C23+'Input from official annual repo'!C24+'Input from official annual repo'!C29+'Input from official annual repo'!C30)*N36</f>
        <v>65381.24406</v>
      </c>
      <c r="P12" s="14"/>
      <c r="Q12" s="58"/>
      <c r="R12" s="58"/>
      <c r="S12" s="58"/>
      <c r="T12" s="14"/>
      <c r="U12" s="14"/>
      <c r="V12" s="14"/>
      <c r="W12" s="14"/>
      <c r="X12" s="14"/>
    </row>
    <row r="13" ht="14.25" customHeight="1">
      <c r="A13" s="23" t="s">
        <v>47</v>
      </c>
      <c r="B13" s="47"/>
      <c r="C13" s="47"/>
      <c r="D13" s="47"/>
      <c r="E13" s="47"/>
      <c r="F13" s="47"/>
      <c r="G13" s="23"/>
      <c r="H13" s="23"/>
      <c r="I13" s="23"/>
      <c r="J13" s="46"/>
      <c r="L13" s="47">
        <f>'Overview in £'!L13*L$35</f>
        <v>136292.3491</v>
      </c>
      <c r="M13" s="47">
        <f>'Overview in £'!M13*M$35</f>
        <v>0</v>
      </c>
      <c r="N13" s="68">
        <v>0.0</v>
      </c>
      <c r="P13" s="14"/>
      <c r="Q13" s="58"/>
      <c r="R13" s="58"/>
      <c r="S13" s="58"/>
      <c r="T13" s="14"/>
      <c r="U13" s="14"/>
      <c r="V13" s="14"/>
      <c r="W13" s="14"/>
      <c r="X13" s="14"/>
    </row>
    <row r="14" ht="14.25" customHeight="1" collapsed="1">
      <c r="A14" s="23"/>
      <c r="B14" s="47"/>
      <c r="C14" s="47"/>
      <c r="D14" s="47"/>
      <c r="E14" s="47"/>
      <c r="F14" s="47"/>
      <c r="G14" s="23"/>
      <c r="H14" s="23"/>
      <c r="I14" s="23"/>
      <c r="J14" s="46"/>
      <c r="L14" s="63"/>
      <c r="M14" s="63"/>
      <c r="P14" s="14"/>
      <c r="Q14" s="58"/>
      <c r="R14" s="58"/>
      <c r="S14" s="58"/>
      <c r="T14" s="14"/>
      <c r="U14" s="14"/>
      <c r="V14" s="14"/>
      <c r="W14" s="14"/>
      <c r="X14" s="14"/>
    </row>
    <row r="15" ht="14.25" hidden="1" customHeight="1" outlineLevel="1">
      <c r="B15" s="47"/>
      <c r="C15" s="47"/>
      <c r="D15" s="47"/>
      <c r="E15" s="47"/>
      <c r="F15" s="47"/>
      <c r="G15" s="23"/>
      <c r="H15" s="23"/>
      <c r="I15" s="23"/>
      <c r="J15" s="46"/>
      <c r="L15" s="25"/>
      <c r="M15" s="25"/>
      <c r="P15" s="14"/>
      <c r="Q15" s="58"/>
      <c r="R15" s="58"/>
      <c r="S15" s="58"/>
      <c r="T15" s="14"/>
      <c r="U15" s="14"/>
      <c r="V15" s="14"/>
      <c r="W15" s="14"/>
      <c r="X15" s="14"/>
    </row>
    <row r="16" ht="14.25" hidden="1" customHeight="1" outlineLevel="1">
      <c r="A16" s="33" t="s">
        <v>50</v>
      </c>
      <c r="B16" s="47"/>
      <c r="C16" s="47"/>
      <c r="D16" s="47"/>
      <c r="E16" s="47"/>
      <c r="F16" s="47"/>
      <c r="G16" s="23"/>
      <c r="H16" s="23"/>
      <c r="I16" s="23"/>
      <c r="J16" s="46"/>
      <c r="L16" s="25"/>
      <c r="M16" s="25"/>
      <c r="P16" s="14"/>
      <c r="Q16" s="58"/>
      <c r="R16" s="58"/>
      <c r="S16" s="58"/>
      <c r="T16" s="14"/>
      <c r="U16" s="14"/>
      <c r="V16" s="14"/>
      <c r="W16" s="14"/>
      <c r="X16" s="14"/>
    </row>
    <row r="17" ht="14.25" hidden="1" customHeight="1" outlineLevel="1">
      <c r="A17" s="23" t="s">
        <v>51</v>
      </c>
      <c r="B17" s="47"/>
      <c r="C17" s="47"/>
      <c r="D17" s="47"/>
      <c r="E17" s="47">
        <v>46000.0</v>
      </c>
      <c r="F17" s="47"/>
      <c r="G17" s="47" t="s">
        <v>6</v>
      </c>
      <c r="H17" s="47" t="s">
        <v>6</v>
      </c>
      <c r="I17" s="47"/>
      <c r="J17" s="46"/>
      <c r="L17" s="25"/>
      <c r="M17" s="25"/>
      <c r="P17" s="14"/>
      <c r="Q17" s="58"/>
      <c r="R17" s="58"/>
      <c r="S17" s="58"/>
      <c r="T17" s="14"/>
      <c r="U17" s="14"/>
      <c r="V17" s="14"/>
      <c r="W17" s="14"/>
      <c r="X17" s="14"/>
    </row>
    <row r="18" ht="14.25" hidden="1" customHeight="1" outlineLevel="1">
      <c r="A18" s="23" t="s">
        <v>52</v>
      </c>
      <c r="B18" s="47"/>
      <c r="C18" s="47"/>
      <c r="D18" s="47"/>
      <c r="E18" s="47">
        <v>3000.0</v>
      </c>
      <c r="F18" s="47"/>
      <c r="G18" s="23"/>
      <c r="H18" s="23"/>
      <c r="I18" s="23"/>
      <c r="J18" s="46"/>
      <c r="L18" s="25"/>
      <c r="M18" s="25"/>
      <c r="P18" s="14"/>
      <c r="Q18" s="58"/>
      <c r="R18" s="58"/>
      <c r="S18" s="58"/>
      <c r="T18" s="14"/>
      <c r="U18" s="14"/>
      <c r="V18" s="14"/>
      <c r="W18" s="14"/>
      <c r="X18" s="14"/>
    </row>
    <row r="19" ht="14.25" customHeight="1">
      <c r="A19" s="33" t="s">
        <v>53</v>
      </c>
      <c r="B19" s="49">
        <f t="shared" ref="B19:E19" si="1">SUM(B8:B12)</f>
        <v>211348.016</v>
      </c>
      <c r="C19" s="49">
        <f t="shared" si="1"/>
        <v>247705.239</v>
      </c>
      <c r="D19" s="49">
        <f t="shared" si="1"/>
        <v>387343.866</v>
      </c>
      <c r="E19" s="49">
        <f t="shared" si="1"/>
        <v>376539.741</v>
      </c>
      <c r="F19" s="49">
        <f t="shared" ref="F19:N19" si="2">SUM(F8:F18)</f>
        <v>372790.696</v>
      </c>
      <c r="G19" s="49">
        <f t="shared" si="2"/>
        <v>661894.4696</v>
      </c>
      <c r="H19" s="49">
        <f t="shared" si="2"/>
        <v>702845.635</v>
      </c>
      <c r="I19" s="49">
        <f t="shared" si="2"/>
        <v>848127.336</v>
      </c>
      <c r="J19" s="49">
        <f t="shared" si="2"/>
        <v>877168.83</v>
      </c>
      <c r="K19" s="49">
        <f t="shared" si="2"/>
        <v>1261778.768</v>
      </c>
      <c r="L19" s="49">
        <f t="shared" si="2"/>
        <v>1393670.983</v>
      </c>
      <c r="M19" s="82">
        <f t="shared" si="2"/>
        <v>1186308.663</v>
      </c>
      <c r="N19" s="82">
        <f t="shared" si="2"/>
        <v>1537944.492</v>
      </c>
      <c r="O19" s="33"/>
      <c r="P19" s="56"/>
      <c r="Q19" s="58"/>
      <c r="R19" s="58"/>
      <c r="S19" s="58"/>
      <c r="T19" s="56"/>
      <c r="U19" s="56"/>
      <c r="V19" s="56"/>
      <c r="W19" s="56"/>
      <c r="X19" s="56"/>
    </row>
    <row r="20" ht="14.25" customHeight="1">
      <c r="B20" s="47"/>
      <c r="C20" s="47"/>
      <c r="D20" s="47"/>
      <c r="E20" s="47"/>
      <c r="F20" s="47"/>
      <c r="G20" s="23"/>
      <c r="H20" s="23"/>
      <c r="I20" s="23"/>
      <c r="J20" s="46"/>
      <c r="L20" s="25"/>
      <c r="M20" s="25"/>
      <c r="P20" s="14"/>
      <c r="Q20" s="58"/>
      <c r="R20" s="58"/>
      <c r="S20" s="58"/>
      <c r="T20" s="14"/>
      <c r="U20" s="14"/>
      <c r="V20" s="14"/>
      <c r="W20" s="14"/>
      <c r="X20" s="14"/>
    </row>
    <row r="21" ht="14.25" customHeight="1">
      <c r="A21" s="73" t="s">
        <v>55</v>
      </c>
      <c r="B21" s="47"/>
      <c r="C21" s="47"/>
      <c r="D21" s="47"/>
      <c r="E21" s="47"/>
      <c r="F21" s="47"/>
      <c r="G21" s="47"/>
      <c r="H21" s="47"/>
      <c r="I21" s="47"/>
      <c r="J21" s="47">
        <f>max('Overview in £'!J28*J$35,0)</f>
        <v>14033.79019</v>
      </c>
      <c r="K21" s="47">
        <f>max('Overview in £'!K28*K$35,0)</f>
        <v>0</v>
      </c>
      <c r="L21" s="47">
        <f>max('Overview in £'!L28*L$35,0)</f>
        <v>0</v>
      </c>
      <c r="M21" s="47">
        <f>max('Overview in £'!M28*M$35,0)</f>
        <v>105506.8937</v>
      </c>
      <c r="N21" s="47">
        <f>'Input from official annual repo'!B51*N35</f>
        <v>119186.474</v>
      </c>
      <c r="P21" s="14"/>
      <c r="Q21" s="58"/>
      <c r="R21" s="58"/>
      <c r="S21" s="58"/>
      <c r="T21" s="14"/>
      <c r="U21" s="14"/>
      <c r="V21" s="14"/>
      <c r="W21" s="14"/>
      <c r="X21" s="14"/>
    </row>
    <row r="22" ht="14.25" customHeight="1">
      <c r="A22" s="23" t="s">
        <v>54</v>
      </c>
      <c r="B22" s="47">
        <f>'Overview in £'!B22*B$35</f>
        <v>21615.138</v>
      </c>
      <c r="C22" s="47">
        <f>'Overview in £'!C22*C$35</f>
        <v>26405.127</v>
      </c>
      <c r="D22" s="47">
        <f>'Overview in £'!D22*D$35</f>
        <v>17026.104</v>
      </c>
      <c r="E22" s="47">
        <f>'Overview in £'!E22*E$35</f>
        <v>0</v>
      </c>
      <c r="F22" s="47">
        <f>'Overview in £'!F22*F$35</f>
        <v>0</v>
      </c>
      <c r="G22" s="47">
        <f>'Overview in £'!G22*G$35</f>
        <v>0</v>
      </c>
      <c r="H22" s="47">
        <f>'Overview in £'!H22*H$35</f>
        <v>0</v>
      </c>
      <c r="I22" s="47">
        <f>'Overview in £'!I22*I$35</f>
        <v>0</v>
      </c>
      <c r="J22" s="47">
        <f>'Overview in £'!J22*J$35</f>
        <v>0</v>
      </c>
      <c r="K22" s="47">
        <f>'Overview in £'!K22*K$35</f>
        <v>0</v>
      </c>
      <c r="L22" s="47">
        <f>'Overview in £'!L22*L$35</f>
        <v>0</v>
      </c>
      <c r="M22" s="47">
        <f>'Overview in £'!M22*M$35</f>
        <v>0</v>
      </c>
      <c r="N22" s="68">
        <v>0.0</v>
      </c>
      <c r="P22" s="14"/>
      <c r="Q22" s="58"/>
      <c r="R22" s="58"/>
      <c r="S22" s="58"/>
      <c r="T22" s="14"/>
      <c r="U22" s="14"/>
      <c r="V22" s="14"/>
      <c r="W22" s="14"/>
      <c r="X22" s="14"/>
    </row>
    <row r="23" ht="14.25" customHeight="1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P23" s="14"/>
      <c r="Q23" s="58"/>
      <c r="R23" s="58"/>
      <c r="S23" s="58"/>
      <c r="T23" s="14"/>
      <c r="U23" s="14"/>
      <c r="V23" s="14"/>
      <c r="W23" s="14"/>
      <c r="X23" s="14"/>
    </row>
    <row r="24" ht="14.25" customHeight="1">
      <c r="A24" s="33" t="s">
        <v>56</v>
      </c>
      <c r="B24" s="82">
        <f t="shared" ref="B24:N24" si="3">B5-B19-B21</f>
        <v>0</v>
      </c>
      <c r="C24" s="82">
        <f t="shared" si="3"/>
        <v>1257.387</v>
      </c>
      <c r="D24" s="82">
        <f t="shared" si="3"/>
        <v>-9931.894</v>
      </c>
      <c r="E24" s="82">
        <f t="shared" si="3"/>
        <v>110263.974</v>
      </c>
      <c r="F24" s="82">
        <f t="shared" si="3"/>
        <v>10229.013</v>
      </c>
      <c r="G24" s="82">
        <f t="shared" si="3"/>
        <v>22975.71043</v>
      </c>
      <c r="H24" s="82">
        <f t="shared" si="3"/>
        <v>239366.46</v>
      </c>
      <c r="I24" s="82">
        <f t="shared" si="3"/>
        <v>-70120.764</v>
      </c>
      <c r="J24" s="82">
        <f t="shared" si="3"/>
        <v>309882.2428</v>
      </c>
      <c r="K24" s="82">
        <f t="shared" si="3"/>
        <v>-151988.746</v>
      </c>
      <c r="L24" s="82">
        <f t="shared" si="3"/>
        <v>-61709.18529</v>
      </c>
      <c r="M24" s="82">
        <f t="shared" si="3"/>
        <v>316519.4794</v>
      </c>
      <c r="N24" s="82">
        <f t="shared" si="3"/>
        <v>157105.323</v>
      </c>
      <c r="O24" s="49"/>
      <c r="P24" s="56"/>
      <c r="Q24" s="58"/>
      <c r="R24" s="58"/>
      <c r="S24" s="58"/>
      <c r="T24" s="56"/>
      <c r="U24" s="56"/>
      <c r="V24" s="56"/>
      <c r="W24" s="56"/>
      <c r="X24" s="56"/>
    </row>
    <row r="25" ht="14.25" customHeight="1">
      <c r="B25" s="47"/>
      <c r="C25" s="47"/>
      <c r="D25" s="47"/>
      <c r="E25" s="47"/>
      <c r="F25" s="47"/>
      <c r="G25" s="46"/>
      <c r="H25" s="33"/>
      <c r="I25" s="33"/>
      <c r="J25" s="46"/>
      <c r="L25" s="25"/>
      <c r="M25" s="25"/>
      <c r="P25" s="14"/>
      <c r="Q25" s="14"/>
      <c r="R25" s="14"/>
      <c r="S25" s="14"/>
      <c r="T25" s="14"/>
      <c r="U25" s="14"/>
      <c r="V25" s="14"/>
      <c r="W25" s="14"/>
      <c r="X25" s="14"/>
    </row>
    <row r="26" ht="14.25" customHeight="1">
      <c r="A26" s="105" t="s">
        <v>63</v>
      </c>
      <c r="B26" s="46"/>
      <c r="C26" s="46"/>
      <c r="D26" s="46"/>
      <c r="E26" s="46"/>
      <c r="F26" s="47"/>
      <c r="G26" s="46"/>
      <c r="H26" s="23"/>
      <c r="I26" s="23"/>
      <c r="J26" s="46"/>
      <c r="L26" s="25"/>
      <c r="M26" s="25"/>
      <c r="P26" s="14"/>
      <c r="Q26" s="14"/>
      <c r="R26" s="14"/>
      <c r="S26" s="14"/>
      <c r="T26" s="14"/>
      <c r="U26" s="14"/>
      <c r="V26" s="14"/>
      <c r="W26" s="14"/>
      <c r="X26" s="14"/>
    </row>
    <row r="27" ht="14.25" customHeight="1">
      <c r="F27" s="47"/>
      <c r="H27" s="23"/>
      <c r="I27" s="63"/>
      <c r="L27" s="25"/>
      <c r="M27" s="25"/>
      <c r="P27" s="14"/>
      <c r="Q27" s="14"/>
      <c r="R27" s="14"/>
      <c r="S27" s="14"/>
      <c r="T27" s="14"/>
      <c r="U27" s="14"/>
      <c r="V27" s="14"/>
      <c r="W27" s="14"/>
      <c r="X27" s="14"/>
    </row>
    <row r="28" ht="14.25" customHeight="1">
      <c r="F28" s="47"/>
      <c r="H28" s="23"/>
      <c r="I28" s="23"/>
      <c r="L28" s="25"/>
      <c r="M28" s="25"/>
      <c r="P28" s="14"/>
      <c r="Q28" s="14"/>
      <c r="R28" s="14"/>
      <c r="S28" s="14"/>
      <c r="T28" s="14"/>
      <c r="U28" s="14"/>
      <c r="V28" s="14"/>
      <c r="W28" s="14"/>
      <c r="X28" s="14"/>
    </row>
    <row r="29" ht="14.25" customHeight="1">
      <c r="F29" s="47"/>
      <c r="H29" s="23"/>
      <c r="I29" s="23"/>
      <c r="L29" s="25"/>
      <c r="M29" s="25"/>
      <c r="P29" s="14"/>
      <c r="Q29" s="14"/>
      <c r="R29" s="14"/>
      <c r="S29" s="14"/>
      <c r="T29" s="14"/>
      <c r="U29" s="14"/>
      <c r="V29" s="14"/>
      <c r="W29" s="14"/>
      <c r="X29" s="14"/>
    </row>
    <row r="30" ht="14.25" customHeight="1">
      <c r="F30" s="47"/>
      <c r="H30" s="23"/>
      <c r="I30" s="23"/>
      <c r="L30" s="25"/>
      <c r="M30" s="25"/>
      <c r="P30" s="14"/>
      <c r="Q30" s="14"/>
      <c r="R30" s="14"/>
      <c r="S30" s="14"/>
      <c r="T30" s="14"/>
      <c r="U30" s="14"/>
      <c r="V30" s="14"/>
      <c r="W30" s="14"/>
      <c r="X30" s="14"/>
    </row>
    <row r="31" ht="14.25" customHeight="1">
      <c r="F31" s="47"/>
      <c r="H31" s="23"/>
      <c r="I31" s="23"/>
      <c r="L31" s="25"/>
      <c r="M31" s="25"/>
      <c r="P31" s="14"/>
      <c r="Q31" s="14"/>
      <c r="R31" s="14"/>
      <c r="S31" s="14"/>
      <c r="T31" s="14"/>
      <c r="U31" s="14"/>
      <c r="V31" s="14"/>
      <c r="W31" s="14"/>
      <c r="X31" s="14"/>
    </row>
    <row r="32" ht="14.25" customHeight="1">
      <c r="A32" s="94"/>
      <c r="B32" s="14"/>
      <c r="C32" s="14"/>
      <c r="D32" s="14"/>
      <c r="E32" s="14"/>
      <c r="F32" s="95"/>
      <c r="G32" s="14"/>
      <c r="H32" s="97"/>
      <c r="I32" s="97"/>
      <c r="J32" s="14"/>
      <c r="K32" s="14"/>
      <c r="L32" s="98"/>
      <c r="M32" s="9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14.25" customHeight="1">
      <c r="A33" s="14"/>
      <c r="B33" s="14"/>
      <c r="C33" s="14"/>
      <c r="D33" s="14"/>
      <c r="E33" s="14"/>
      <c r="F33" s="95"/>
      <c r="G33" s="14"/>
      <c r="H33" s="97"/>
      <c r="I33" s="97"/>
      <c r="J33" s="14"/>
      <c r="K33" s="16"/>
      <c r="L33" s="98"/>
      <c r="M33" s="98"/>
      <c r="N33" s="14"/>
      <c r="O33" s="14"/>
      <c r="P33" s="14"/>
      <c r="Q33" s="16"/>
      <c r="R33" s="14"/>
      <c r="S33" s="14"/>
      <c r="T33" s="14"/>
      <c r="U33" s="14"/>
      <c r="V33" s="14"/>
      <c r="W33" s="14"/>
      <c r="X33" s="14"/>
    </row>
    <row r="34" ht="14.25" customHeight="1">
      <c r="A34" s="16"/>
      <c r="B34" s="108">
        <v>41608.0</v>
      </c>
      <c r="C34" s="109">
        <v>41973.0</v>
      </c>
      <c r="D34" s="109">
        <v>42338.0</v>
      </c>
      <c r="E34" s="109">
        <v>42704.0</v>
      </c>
      <c r="F34" s="109">
        <v>43069.0</v>
      </c>
      <c r="G34" s="109">
        <v>43434.0</v>
      </c>
      <c r="H34" s="109">
        <v>43799.0</v>
      </c>
      <c r="I34" s="109">
        <v>44165.0</v>
      </c>
      <c r="J34" s="109">
        <v>44530.0</v>
      </c>
      <c r="K34" s="109">
        <v>44895.0</v>
      </c>
      <c r="L34" s="109">
        <v>45260.0</v>
      </c>
      <c r="M34" s="109">
        <v>45626.0</v>
      </c>
      <c r="N34" s="17">
        <v>45991.0</v>
      </c>
      <c r="O34" s="14"/>
      <c r="P34" s="14"/>
      <c r="Q34" s="104"/>
      <c r="R34" s="14"/>
      <c r="S34" s="14"/>
      <c r="T34" s="14"/>
      <c r="U34" s="14"/>
      <c r="V34" s="14"/>
      <c r="W34" s="14"/>
      <c r="X34" s="14"/>
    </row>
    <row r="35" ht="14.25" customHeight="1">
      <c r="A35" s="16" t="s">
        <v>67</v>
      </c>
      <c r="B35" s="16">
        <v>1.200841</v>
      </c>
      <c r="C35" s="16">
        <v>1.257387</v>
      </c>
      <c r="D35" s="16">
        <v>1.418842</v>
      </c>
      <c r="E35" s="110">
        <v>1.173021</v>
      </c>
      <c r="F35" s="111">
        <v>1.136557</v>
      </c>
      <c r="G35" s="110">
        <v>1.122738</v>
      </c>
      <c r="H35" s="110">
        <v>1.173365</v>
      </c>
      <c r="I35" s="110">
        <v>1.113028</v>
      </c>
      <c r="J35" s="110">
        <v>1.174081</v>
      </c>
      <c r="K35" s="112">
        <v>1.15623</v>
      </c>
      <c r="L35" s="110">
        <v>1.157836</v>
      </c>
      <c r="M35" s="110">
        <v>1.201851</v>
      </c>
      <c r="N35" s="110">
        <v>1.142596</v>
      </c>
      <c r="O35" s="14"/>
      <c r="P35" s="14"/>
      <c r="Q35" s="104"/>
      <c r="R35" s="14"/>
      <c r="S35" s="14"/>
      <c r="T35" s="14"/>
      <c r="U35" s="14"/>
      <c r="V35" s="14"/>
      <c r="W35" s="14"/>
      <c r="X35" s="14"/>
    </row>
    <row r="36" ht="14.25" customHeight="1">
      <c r="A36" s="16" t="s">
        <v>68</v>
      </c>
      <c r="B36" s="14"/>
      <c r="C36" s="14"/>
      <c r="D36" s="14"/>
      <c r="E36" s="14"/>
      <c r="F36" s="95"/>
      <c r="G36" s="14"/>
      <c r="H36" s="97"/>
      <c r="I36" s="97"/>
      <c r="J36" s="14"/>
      <c r="K36" s="102"/>
      <c r="L36" s="98"/>
      <c r="M36" s="103"/>
      <c r="N36" s="114">
        <f>0.13389</f>
        <v>0.13389</v>
      </c>
      <c r="O36" s="14"/>
      <c r="P36" s="14"/>
      <c r="Q36" s="104"/>
      <c r="R36" s="14"/>
      <c r="S36" s="14"/>
      <c r="T36" s="14"/>
      <c r="U36" s="14"/>
      <c r="V36" s="14"/>
      <c r="W36" s="14"/>
      <c r="X36" s="14"/>
    </row>
    <row r="37" ht="14.25" customHeight="1">
      <c r="A37" s="16" t="s">
        <v>69</v>
      </c>
      <c r="B37" s="14"/>
      <c r="C37" s="14"/>
      <c r="D37" s="14"/>
      <c r="E37" s="14"/>
      <c r="F37" s="95"/>
      <c r="G37" s="14"/>
      <c r="H37" s="97"/>
      <c r="I37" s="97"/>
      <c r="J37" s="14"/>
      <c r="K37" s="102"/>
      <c r="L37" s="98"/>
      <c r="M37" s="103"/>
      <c r="N37" s="14"/>
      <c r="O37" s="14"/>
      <c r="P37" s="14"/>
      <c r="Q37" s="104"/>
      <c r="R37" s="14"/>
      <c r="S37" s="14"/>
      <c r="T37" s="14"/>
      <c r="U37" s="14"/>
      <c r="V37" s="14"/>
      <c r="W37" s="14"/>
      <c r="X37" s="14"/>
    </row>
    <row r="38" ht="14.25" customHeight="1">
      <c r="A38" s="116" t="s">
        <v>70</v>
      </c>
      <c r="B38" s="14"/>
      <c r="C38" s="14"/>
      <c r="D38" s="14"/>
      <c r="E38" s="14"/>
      <c r="F38" s="95"/>
      <c r="G38" s="14"/>
      <c r="H38" s="97"/>
      <c r="I38" s="97"/>
      <c r="J38" s="14"/>
      <c r="K38" s="14"/>
      <c r="L38" s="98"/>
      <c r="M38" s="9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ht="14.25" customHeight="1">
      <c r="A39" s="14"/>
      <c r="B39" s="14"/>
      <c r="C39" s="14"/>
      <c r="D39" s="14"/>
      <c r="E39" s="14"/>
      <c r="F39" s="95"/>
      <c r="G39" s="14"/>
      <c r="H39" s="97"/>
      <c r="I39" s="97"/>
      <c r="J39" s="14"/>
      <c r="K39" s="14"/>
      <c r="L39" s="98"/>
      <c r="M39" s="9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ht="14.25" customHeight="1">
      <c r="A40" s="14"/>
      <c r="B40" s="14"/>
      <c r="C40" s="14"/>
      <c r="D40" s="14"/>
      <c r="E40" s="14"/>
      <c r="F40" s="95"/>
      <c r="G40" s="14"/>
      <c r="H40" s="97"/>
      <c r="I40" s="97"/>
      <c r="J40" s="14"/>
      <c r="K40" s="14"/>
      <c r="L40" s="98"/>
      <c r="M40" s="103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ht="14.25" customHeight="1">
      <c r="A41" s="14"/>
      <c r="B41" s="14"/>
      <c r="C41" s="14"/>
      <c r="D41" s="14"/>
      <c r="E41" s="14"/>
      <c r="F41" s="95"/>
      <c r="G41" s="14"/>
      <c r="H41" s="97"/>
      <c r="I41" s="97"/>
      <c r="J41" s="14"/>
      <c r="K41" s="14"/>
      <c r="L41" s="98"/>
      <c r="M41" s="103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ht="14.25" customHeight="1">
      <c r="A42" s="14"/>
      <c r="B42" s="14"/>
      <c r="C42" s="14"/>
      <c r="D42" s="14"/>
      <c r="E42" s="14"/>
      <c r="F42" s="95"/>
      <c r="G42" s="14"/>
      <c r="H42" s="97"/>
      <c r="I42" s="97"/>
      <c r="J42" s="14"/>
      <c r="K42" s="14"/>
      <c r="L42" s="98"/>
      <c r="M42" s="103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ht="14.25" customHeight="1">
      <c r="A43" s="14"/>
      <c r="B43" s="14"/>
      <c r="C43" s="14"/>
      <c r="D43" s="14"/>
      <c r="E43" s="14"/>
      <c r="F43" s="95"/>
      <c r="G43" s="14"/>
      <c r="H43" s="97"/>
      <c r="I43" s="97"/>
      <c r="J43" s="14"/>
      <c r="K43" s="14"/>
      <c r="L43" s="98"/>
      <c r="M43" s="9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ht="14.25" customHeight="1">
      <c r="A44" s="14"/>
      <c r="B44" s="14"/>
      <c r="C44" s="14"/>
      <c r="D44" s="14"/>
      <c r="E44" s="14"/>
      <c r="F44" s="95"/>
      <c r="G44" s="14"/>
      <c r="H44" s="97"/>
      <c r="I44" s="97"/>
      <c r="J44" s="14"/>
      <c r="K44" s="14"/>
      <c r="L44" s="98"/>
      <c r="M44" s="9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ht="14.25" customHeight="1">
      <c r="A45" s="14"/>
      <c r="B45" s="14"/>
      <c r="C45" s="14"/>
      <c r="D45" s="14"/>
      <c r="E45" s="14"/>
      <c r="F45" s="95"/>
      <c r="G45" s="14"/>
      <c r="H45" s="97"/>
      <c r="I45" s="97"/>
      <c r="J45" s="14"/>
      <c r="K45" s="14"/>
      <c r="L45" s="98"/>
      <c r="M45" s="98"/>
      <c r="N45" s="14"/>
      <c r="O45" s="14"/>
      <c r="P45" s="14"/>
      <c r="Q45" s="104"/>
      <c r="R45" s="14"/>
      <c r="S45" s="14"/>
      <c r="T45" s="14"/>
      <c r="U45" s="14"/>
      <c r="V45" s="14"/>
      <c r="W45" s="14"/>
      <c r="X45" s="14"/>
    </row>
    <row r="46" ht="14.25" customHeight="1">
      <c r="A46" s="14"/>
      <c r="B46" s="14"/>
      <c r="C46" s="14"/>
      <c r="D46" s="14"/>
      <c r="E46" s="14"/>
      <c r="F46" s="95"/>
      <c r="G46" s="14"/>
      <c r="H46" s="97"/>
      <c r="I46" s="97"/>
      <c r="J46" s="14"/>
      <c r="K46" s="14"/>
      <c r="L46" s="98"/>
      <c r="M46" s="9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ht="14.25" customHeight="1">
      <c r="A47" s="14"/>
      <c r="B47" s="14"/>
      <c r="C47" s="14"/>
      <c r="D47" s="14"/>
      <c r="E47" s="14"/>
      <c r="F47" s="95"/>
      <c r="G47" s="14"/>
      <c r="H47" s="97"/>
      <c r="I47" s="97"/>
      <c r="J47" s="14"/>
      <c r="K47" s="14"/>
      <c r="L47" s="98"/>
      <c r="M47" s="115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ht="14.25" customHeight="1">
      <c r="A48" s="14"/>
      <c r="B48" s="14"/>
      <c r="C48" s="14"/>
      <c r="D48" s="14"/>
      <c r="E48" s="14"/>
      <c r="F48" s="95"/>
      <c r="G48" s="14"/>
      <c r="H48" s="97"/>
      <c r="I48" s="97"/>
      <c r="J48" s="14"/>
      <c r="K48" s="14"/>
      <c r="L48" s="98"/>
      <c r="M48" s="9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ht="14.25" customHeight="1">
      <c r="F49" s="47"/>
      <c r="H49" s="23"/>
      <c r="I49" s="23"/>
      <c r="L49" s="25"/>
      <c r="M49" s="25"/>
    </row>
    <row r="50" ht="14.25" customHeight="1">
      <c r="F50" s="47"/>
      <c r="H50" s="23"/>
      <c r="I50" s="23"/>
      <c r="L50" s="25"/>
      <c r="M50" s="25"/>
    </row>
    <row r="51" ht="14.25" customHeight="1">
      <c r="F51" s="47"/>
      <c r="H51" s="23"/>
      <c r="I51" s="23"/>
      <c r="L51" s="25"/>
      <c r="M51" s="25"/>
    </row>
    <row r="52" ht="14.25" customHeight="1">
      <c r="F52" s="47"/>
      <c r="H52" s="23"/>
      <c r="I52" s="23"/>
      <c r="L52" s="25"/>
      <c r="M52" s="25"/>
    </row>
    <row r="53" ht="14.25" customHeight="1">
      <c r="F53" s="47"/>
      <c r="H53" s="23"/>
      <c r="I53" s="23"/>
      <c r="L53" s="25"/>
      <c r="M53" s="25"/>
    </row>
    <row r="54" ht="14.25" customHeight="1">
      <c r="F54" s="47"/>
      <c r="H54" s="23"/>
      <c r="I54" s="23"/>
      <c r="L54" s="25"/>
      <c r="M54" s="25"/>
    </row>
    <row r="55" ht="14.25" customHeight="1">
      <c r="F55" s="47"/>
      <c r="H55" s="23"/>
      <c r="I55" s="23"/>
      <c r="L55" s="25"/>
      <c r="M55" s="25"/>
    </row>
    <row r="56" ht="14.25" customHeight="1">
      <c r="F56" s="47"/>
      <c r="H56" s="23"/>
      <c r="I56" s="23"/>
      <c r="L56" s="25"/>
      <c r="M56" s="25"/>
    </row>
    <row r="57" ht="14.25" customHeight="1">
      <c r="F57" s="47"/>
      <c r="H57" s="23"/>
      <c r="I57" s="23"/>
      <c r="L57" s="25"/>
      <c r="M57" s="25"/>
    </row>
    <row r="58" ht="14.25" customHeight="1">
      <c r="F58" s="47"/>
      <c r="H58" s="23"/>
      <c r="I58" s="23"/>
      <c r="L58" s="25"/>
      <c r="M58" s="25"/>
    </row>
    <row r="59" ht="14.25" customHeight="1">
      <c r="F59" s="47"/>
      <c r="H59" s="23"/>
      <c r="I59" s="23"/>
      <c r="L59" s="25"/>
      <c r="M59" s="25"/>
    </row>
    <row r="60" ht="14.25" customHeight="1">
      <c r="F60" s="47"/>
      <c r="H60" s="23"/>
      <c r="I60" s="23"/>
      <c r="L60" s="25"/>
      <c r="M60" s="25"/>
    </row>
    <row r="61" ht="14.25" customHeight="1">
      <c r="F61" s="47"/>
      <c r="H61" s="23"/>
      <c r="I61" s="23"/>
      <c r="L61" s="25"/>
      <c r="M61" s="25"/>
    </row>
    <row r="62" ht="14.25" customHeight="1">
      <c r="F62" s="47"/>
      <c r="H62" s="23"/>
      <c r="I62" s="23"/>
      <c r="L62" s="25"/>
      <c r="M62" s="25"/>
    </row>
    <row r="63" ht="14.25" customHeight="1">
      <c r="F63" s="47"/>
      <c r="H63" s="23"/>
      <c r="I63" s="23"/>
      <c r="L63" s="25"/>
      <c r="M63" s="25"/>
    </row>
    <row r="64" ht="14.25" customHeight="1">
      <c r="F64" s="47"/>
      <c r="H64" s="23"/>
      <c r="I64" s="23"/>
      <c r="L64" s="25"/>
      <c r="M64" s="25"/>
    </row>
    <row r="65" ht="14.25" customHeight="1">
      <c r="F65" s="47"/>
      <c r="H65" s="23"/>
      <c r="I65" s="23"/>
      <c r="L65" s="25"/>
      <c r="M65" s="25"/>
    </row>
    <row r="66" ht="14.25" customHeight="1">
      <c r="F66" s="47"/>
      <c r="H66" s="23"/>
      <c r="I66" s="23"/>
      <c r="L66" s="25"/>
      <c r="M66" s="25"/>
    </row>
    <row r="67" ht="14.25" customHeight="1">
      <c r="F67" s="47"/>
      <c r="H67" s="23"/>
      <c r="I67" s="23"/>
      <c r="L67" s="25"/>
      <c r="M67" s="25"/>
    </row>
    <row r="68" ht="14.25" customHeight="1">
      <c r="F68" s="47"/>
      <c r="H68" s="23"/>
      <c r="I68" s="23"/>
      <c r="L68" s="25"/>
      <c r="M68" s="25"/>
    </row>
    <row r="69" ht="14.25" customHeight="1">
      <c r="F69" s="47"/>
      <c r="H69" s="23"/>
      <c r="I69" s="23"/>
      <c r="L69" s="25"/>
      <c r="M69" s="25"/>
    </row>
    <row r="70" ht="14.25" customHeight="1">
      <c r="F70" s="47"/>
      <c r="H70" s="23"/>
      <c r="I70" s="23"/>
      <c r="L70" s="25"/>
      <c r="M70" s="25"/>
    </row>
    <row r="71" ht="14.25" customHeight="1">
      <c r="F71" s="47"/>
      <c r="H71" s="23"/>
      <c r="I71" s="23"/>
      <c r="L71" s="25"/>
      <c r="M71" s="25"/>
    </row>
    <row r="72" ht="14.25" customHeight="1">
      <c r="F72" s="47"/>
      <c r="H72" s="23"/>
      <c r="I72" s="23"/>
      <c r="L72" s="25"/>
      <c r="M72" s="25"/>
    </row>
    <row r="73" ht="14.25" customHeight="1">
      <c r="F73" s="47"/>
      <c r="H73" s="23"/>
      <c r="I73" s="23"/>
      <c r="L73" s="25"/>
      <c r="M73" s="25"/>
    </row>
    <row r="74" ht="14.25" customHeight="1">
      <c r="F74" s="47"/>
      <c r="H74" s="23"/>
      <c r="I74" s="23"/>
      <c r="L74" s="25"/>
      <c r="M74" s="25"/>
    </row>
    <row r="75" ht="14.25" customHeight="1">
      <c r="F75" s="47"/>
      <c r="H75" s="23"/>
      <c r="I75" s="23"/>
      <c r="L75" s="25"/>
      <c r="M75" s="25"/>
    </row>
    <row r="76" ht="14.25" customHeight="1">
      <c r="F76" s="47"/>
      <c r="H76" s="23"/>
      <c r="I76" s="23"/>
      <c r="L76" s="25"/>
      <c r="M76" s="25"/>
    </row>
    <row r="77" ht="14.25" customHeight="1">
      <c r="F77" s="47"/>
      <c r="H77" s="23"/>
      <c r="I77" s="23"/>
      <c r="L77" s="25"/>
      <c r="M77" s="25"/>
    </row>
    <row r="78" ht="14.25" customHeight="1">
      <c r="F78" s="47"/>
      <c r="H78" s="23"/>
      <c r="I78" s="23"/>
      <c r="L78" s="25"/>
      <c r="M78" s="25"/>
    </row>
    <row r="79" ht="14.25" customHeight="1">
      <c r="F79" s="47"/>
      <c r="H79" s="23"/>
      <c r="I79" s="23"/>
      <c r="L79" s="25"/>
      <c r="M79" s="25"/>
    </row>
    <row r="80" ht="14.25" customHeight="1">
      <c r="F80" s="47"/>
      <c r="H80" s="23"/>
      <c r="I80" s="23"/>
      <c r="L80" s="25"/>
      <c r="M80" s="25"/>
    </row>
    <row r="81" ht="14.25" customHeight="1">
      <c r="F81" s="47"/>
      <c r="H81" s="23"/>
      <c r="I81" s="23"/>
      <c r="L81" s="25"/>
      <c r="M81" s="25"/>
    </row>
    <row r="82" ht="14.25" customHeight="1">
      <c r="F82" s="47"/>
      <c r="H82" s="23"/>
      <c r="I82" s="23"/>
      <c r="L82" s="25"/>
      <c r="M82" s="25"/>
    </row>
    <row r="83" ht="14.25" customHeight="1">
      <c r="F83" s="47"/>
      <c r="H83" s="23"/>
      <c r="I83" s="23"/>
      <c r="L83" s="25"/>
      <c r="M83" s="25"/>
    </row>
    <row r="84" ht="14.25" customHeight="1">
      <c r="F84" s="47"/>
      <c r="H84" s="23"/>
      <c r="I84" s="23"/>
      <c r="L84" s="25"/>
      <c r="M84" s="25"/>
    </row>
    <row r="85" ht="14.25" customHeight="1">
      <c r="F85" s="47"/>
      <c r="H85" s="23"/>
      <c r="I85" s="23"/>
      <c r="L85" s="25"/>
      <c r="M85" s="25"/>
    </row>
    <row r="86" ht="14.25" customHeight="1">
      <c r="F86" s="47"/>
      <c r="H86" s="23"/>
      <c r="I86" s="23"/>
      <c r="L86" s="25"/>
      <c r="M86" s="25"/>
    </row>
    <row r="87" ht="14.25" customHeight="1">
      <c r="F87" s="47"/>
      <c r="H87" s="23"/>
      <c r="I87" s="23"/>
      <c r="L87" s="25"/>
      <c r="M87" s="25"/>
    </row>
    <row r="88" ht="14.25" customHeight="1">
      <c r="F88" s="47"/>
      <c r="H88" s="23"/>
      <c r="I88" s="23"/>
      <c r="L88" s="25"/>
      <c r="M88" s="25"/>
    </row>
    <row r="89" ht="14.25" customHeight="1">
      <c r="F89" s="47"/>
      <c r="H89" s="23"/>
      <c r="I89" s="23"/>
      <c r="L89" s="25"/>
      <c r="M89" s="25"/>
    </row>
    <row r="90" ht="14.25" customHeight="1">
      <c r="F90" s="47"/>
      <c r="H90" s="23"/>
      <c r="I90" s="23"/>
      <c r="L90" s="25"/>
      <c r="M90" s="25"/>
    </row>
    <row r="91" ht="14.25" customHeight="1">
      <c r="F91" s="47"/>
      <c r="H91" s="23"/>
      <c r="I91" s="23"/>
      <c r="L91" s="25"/>
      <c r="M91" s="25"/>
    </row>
    <row r="92" ht="14.25" customHeight="1">
      <c r="F92" s="47"/>
      <c r="H92" s="23"/>
      <c r="I92" s="23"/>
      <c r="L92" s="25"/>
      <c r="M92" s="25"/>
    </row>
    <row r="93" ht="14.25" customHeight="1">
      <c r="F93" s="47"/>
      <c r="H93" s="23"/>
      <c r="I93" s="23"/>
      <c r="L93" s="25"/>
      <c r="M93" s="25"/>
    </row>
    <row r="94" ht="14.25" customHeight="1">
      <c r="F94" s="47"/>
      <c r="H94" s="23"/>
      <c r="I94" s="23"/>
      <c r="L94" s="25"/>
      <c r="M94" s="25"/>
    </row>
    <row r="95" ht="14.25" customHeight="1">
      <c r="F95" s="47"/>
      <c r="H95" s="23"/>
      <c r="I95" s="23"/>
      <c r="L95" s="25"/>
      <c r="M95" s="25"/>
    </row>
    <row r="96" ht="14.25" customHeight="1">
      <c r="F96" s="47"/>
      <c r="H96" s="23"/>
      <c r="I96" s="23"/>
      <c r="L96" s="25"/>
      <c r="M96" s="25"/>
    </row>
    <row r="97" ht="14.25" customHeight="1">
      <c r="F97" s="47"/>
      <c r="H97" s="23"/>
      <c r="I97" s="23"/>
      <c r="L97" s="25"/>
      <c r="M97" s="25"/>
    </row>
    <row r="98" ht="14.25" customHeight="1">
      <c r="F98" s="47"/>
      <c r="H98" s="23"/>
      <c r="I98" s="23"/>
      <c r="L98" s="25"/>
      <c r="M98" s="25"/>
    </row>
    <row r="99" ht="14.25" customHeight="1">
      <c r="F99" s="47"/>
      <c r="H99" s="23"/>
      <c r="I99" s="23"/>
      <c r="L99" s="25"/>
      <c r="M99" s="25"/>
    </row>
    <row r="100" ht="14.25" customHeight="1">
      <c r="F100" s="47"/>
      <c r="H100" s="23"/>
      <c r="I100" s="23"/>
      <c r="L100" s="25"/>
      <c r="M100" s="25"/>
    </row>
    <row r="101" ht="14.25" customHeight="1">
      <c r="F101" s="47"/>
      <c r="H101" s="23"/>
      <c r="I101" s="23"/>
      <c r="L101" s="25"/>
      <c r="M101" s="25"/>
    </row>
    <row r="102" ht="14.25" customHeight="1">
      <c r="F102" s="47"/>
      <c r="H102" s="23"/>
      <c r="I102" s="23"/>
      <c r="L102" s="25"/>
      <c r="M102" s="25"/>
    </row>
    <row r="103" ht="14.25" customHeight="1">
      <c r="F103" s="47"/>
      <c r="H103" s="23"/>
      <c r="I103" s="23"/>
      <c r="L103" s="25"/>
      <c r="M103" s="25"/>
    </row>
    <row r="104" ht="14.25" customHeight="1">
      <c r="F104" s="47"/>
      <c r="H104" s="23"/>
      <c r="I104" s="23"/>
      <c r="L104" s="25"/>
      <c r="M104" s="25"/>
    </row>
    <row r="105" ht="14.25" customHeight="1">
      <c r="F105" s="47"/>
      <c r="H105" s="23"/>
      <c r="I105" s="23"/>
      <c r="L105" s="25"/>
      <c r="M105" s="25"/>
    </row>
    <row r="106" ht="14.25" customHeight="1">
      <c r="F106" s="47"/>
      <c r="H106" s="23"/>
      <c r="I106" s="23"/>
      <c r="L106" s="25"/>
      <c r="M106" s="25"/>
    </row>
    <row r="107" ht="14.25" customHeight="1">
      <c r="F107" s="47"/>
      <c r="H107" s="23"/>
      <c r="I107" s="23"/>
      <c r="L107" s="25"/>
      <c r="M107" s="25"/>
    </row>
    <row r="108" ht="14.25" customHeight="1">
      <c r="F108" s="47"/>
      <c r="H108" s="23"/>
      <c r="I108" s="23"/>
      <c r="L108" s="25"/>
      <c r="M108" s="25"/>
    </row>
    <row r="109" ht="14.25" customHeight="1">
      <c r="F109" s="47"/>
      <c r="H109" s="23"/>
      <c r="I109" s="23"/>
      <c r="L109" s="25"/>
      <c r="M109" s="25"/>
    </row>
    <row r="110" ht="14.25" customHeight="1">
      <c r="F110" s="47"/>
      <c r="H110" s="23"/>
      <c r="I110" s="23"/>
      <c r="L110" s="25"/>
      <c r="M110" s="25"/>
    </row>
    <row r="111" ht="14.25" customHeight="1">
      <c r="F111" s="47"/>
      <c r="H111" s="23"/>
      <c r="I111" s="23"/>
      <c r="L111" s="25"/>
      <c r="M111" s="25"/>
    </row>
    <row r="112" ht="14.25" customHeight="1">
      <c r="F112" s="47"/>
      <c r="H112" s="23"/>
      <c r="I112" s="23"/>
      <c r="L112" s="25"/>
      <c r="M112" s="25"/>
    </row>
    <row r="113" ht="14.25" customHeight="1">
      <c r="F113" s="47"/>
      <c r="H113" s="23"/>
      <c r="I113" s="23"/>
      <c r="L113" s="25"/>
      <c r="M113" s="25"/>
    </row>
    <row r="114" ht="14.25" customHeight="1">
      <c r="F114" s="47"/>
      <c r="H114" s="23"/>
      <c r="I114" s="23"/>
      <c r="L114" s="25"/>
      <c r="M114" s="25"/>
    </row>
    <row r="115" ht="14.25" customHeight="1">
      <c r="F115" s="47"/>
      <c r="H115" s="23"/>
      <c r="I115" s="23"/>
      <c r="L115" s="25"/>
      <c r="M115" s="25"/>
    </row>
    <row r="116" ht="14.25" customHeight="1">
      <c r="F116" s="47"/>
      <c r="H116" s="23"/>
      <c r="I116" s="23"/>
      <c r="L116" s="25"/>
      <c r="M116" s="25"/>
    </row>
    <row r="117" ht="14.25" customHeight="1">
      <c r="F117" s="47"/>
      <c r="H117" s="23"/>
      <c r="I117" s="23"/>
      <c r="L117" s="25"/>
      <c r="M117" s="25"/>
    </row>
    <row r="118" ht="14.25" customHeight="1">
      <c r="F118" s="47"/>
      <c r="H118" s="23"/>
      <c r="I118" s="23"/>
      <c r="L118" s="25"/>
      <c r="M118" s="25"/>
    </row>
    <row r="119" ht="14.25" customHeight="1">
      <c r="F119" s="47"/>
      <c r="H119" s="23"/>
      <c r="I119" s="23"/>
      <c r="L119" s="25"/>
      <c r="M119" s="25"/>
    </row>
    <row r="120" ht="14.25" customHeight="1">
      <c r="F120" s="47"/>
      <c r="H120" s="23"/>
      <c r="I120" s="23"/>
      <c r="L120" s="25"/>
      <c r="M120" s="25"/>
    </row>
    <row r="121" ht="14.25" customHeight="1">
      <c r="F121" s="47"/>
      <c r="H121" s="23"/>
      <c r="I121" s="23"/>
      <c r="L121" s="25"/>
      <c r="M121" s="25"/>
    </row>
    <row r="122" ht="14.25" customHeight="1">
      <c r="F122" s="47"/>
      <c r="H122" s="23"/>
      <c r="I122" s="23"/>
      <c r="L122" s="25"/>
      <c r="M122" s="25"/>
    </row>
    <row r="123" ht="14.25" customHeight="1">
      <c r="F123" s="47"/>
      <c r="H123" s="23"/>
      <c r="I123" s="23"/>
      <c r="L123" s="25"/>
      <c r="M123" s="25"/>
    </row>
    <row r="124" ht="14.25" customHeight="1">
      <c r="F124" s="47"/>
      <c r="H124" s="23"/>
      <c r="I124" s="23"/>
      <c r="L124" s="25"/>
      <c r="M124" s="25"/>
    </row>
    <row r="125" ht="14.25" customHeight="1">
      <c r="F125" s="47"/>
      <c r="H125" s="23"/>
      <c r="I125" s="23"/>
      <c r="L125" s="25"/>
      <c r="M125" s="25"/>
    </row>
    <row r="126" ht="14.25" customHeight="1">
      <c r="F126" s="47"/>
      <c r="H126" s="23"/>
      <c r="I126" s="23"/>
      <c r="L126" s="25"/>
      <c r="M126" s="25"/>
    </row>
    <row r="127" ht="14.25" customHeight="1">
      <c r="F127" s="47"/>
      <c r="H127" s="23"/>
      <c r="I127" s="23"/>
      <c r="L127" s="25"/>
      <c r="M127" s="25"/>
    </row>
    <row r="128" ht="14.25" customHeight="1">
      <c r="F128" s="47"/>
      <c r="H128" s="23"/>
      <c r="I128" s="23"/>
      <c r="L128" s="25"/>
      <c r="M128" s="25"/>
    </row>
    <row r="129" ht="14.25" customHeight="1">
      <c r="F129" s="47"/>
      <c r="H129" s="23"/>
      <c r="I129" s="23"/>
      <c r="L129" s="25"/>
      <c r="M129" s="25"/>
    </row>
    <row r="130" ht="14.25" customHeight="1">
      <c r="F130" s="47"/>
      <c r="H130" s="23"/>
      <c r="I130" s="23"/>
      <c r="L130" s="25"/>
      <c r="M130" s="25"/>
    </row>
    <row r="131" ht="14.25" customHeight="1">
      <c r="F131" s="47"/>
      <c r="H131" s="23"/>
      <c r="I131" s="23"/>
      <c r="L131" s="25"/>
      <c r="M131" s="25"/>
    </row>
    <row r="132" ht="14.25" customHeight="1">
      <c r="F132" s="47"/>
      <c r="H132" s="23"/>
      <c r="I132" s="23"/>
      <c r="L132" s="25"/>
      <c r="M132" s="25"/>
    </row>
    <row r="133" ht="14.25" customHeight="1">
      <c r="F133" s="47"/>
      <c r="H133" s="23"/>
      <c r="I133" s="23"/>
      <c r="L133" s="25"/>
      <c r="M133" s="25"/>
    </row>
    <row r="134" ht="14.25" customHeight="1">
      <c r="F134" s="47"/>
      <c r="H134" s="23"/>
      <c r="I134" s="23"/>
      <c r="L134" s="25"/>
      <c r="M134" s="25"/>
    </row>
    <row r="135" ht="14.25" customHeight="1">
      <c r="F135" s="47"/>
      <c r="H135" s="23"/>
      <c r="I135" s="23"/>
      <c r="L135" s="25"/>
      <c r="M135" s="25"/>
    </row>
    <row r="136" ht="14.25" customHeight="1">
      <c r="F136" s="47"/>
      <c r="H136" s="23"/>
      <c r="I136" s="23"/>
      <c r="L136" s="25"/>
      <c r="M136" s="25"/>
    </row>
    <row r="137" ht="14.25" customHeight="1">
      <c r="F137" s="47"/>
      <c r="H137" s="23"/>
      <c r="I137" s="23"/>
      <c r="L137" s="25"/>
      <c r="M137" s="25"/>
    </row>
    <row r="138" ht="14.25" customHeight="1">
      <c r="F138" s="47"/>
      <c r="H138" s="23"/>
      <c r="I138" s="23"/>
      <c r="L138" s="25"/>
      <c r="M138" s="25"/>
    </row>
    <row r="139" ht="14.25" customHeight="1">
      <c r="F139" s="47"/>
      <c r="H139" s="23"/>
      <c r="I139" s="23"/>
      <c r="L139" s="25"/>
      <c r="M139" s="25"/>
    </row>
    <row r="140" ht="14.25" customHeight="1">
      <c r="F140" s="47"/>
      <c r="H140" s="23"/>
      <c r="I140" s="23"/>
      <c r="L140" s="25"/>
      <c r="M140" s="25"/>
    </row>
    <row r="141" ht="14.25" customHeight="1">
      <c r="F141" s="47"/>
      <c r="H141" s="23"/>
      <c r="I141" s="23"/>
      <c r="L141" s="25"/>
      <c r="M141" s="25"/>
    </row>
    <row r="142" ht="14.25" customHeight="1">
      <c r="F142" s="47"/>
      <c r="H142" s="23"/>
      <c r="I142" s="23"/>
      <c r="L142" s="25"/>
      <c r="M142" s="25"/>
    </row>
    <row r="143" ht="14.25" customHeight="1">
      <c r="F143" s="47"/>
      <c r="H143" s="23"/>
      <c r="I143" s="23"/>
      <c r="L143" s="25"/>
      <c r="M143" s="25"/>
    </row>
    <row r="144" ht="14.25" customHeight="1">
      <c r="F144" s="47"/>
      <c r="H144" s="23"/>
      <c r="I144" s="23"/>
      <c r="L144" s="25"/>
      <c r="M144" s="25"/>
    </row>
    <row r="145" ht="14.25" customHeight="1">
      <c r="F145" s="47"/>
      <c r="H145" s="23"/>
      <c r="I145" s="23"/>
      <c r="L145" s="25"/>
      <c r="M145" s="25"/>
    </row>
    <row r="146" ht="14.25" customHeight="1">
      <c r="F146" s="47"/>
      <c r="H146" s="23"/>
      <c r="I146" s="23"/>
      <c r="L146" s="25"/>
      <c r="M146" s="25"/>
    </row>
    <row r="147" ht="14.25" customHeight="1">
      <c r="F147" s="47"/>
      <c r="H147" s="23"/>
      <c r="I147" s="23"/>
      <c r="L147" s="25"/>
      <c r="M147" s="25"/>
    </row>
    <row r="148" ht="14.25" customHeight="1">
      <c r="F148" s="47"/>
      <c r="H148" s="23"/>
      <c r="I148" s="23"/>
      <c r="L148" s="25"/>
      <c r="M148" s="25"/>
    </row>
    <row r="149" ht="14.25" customHeight="1">
      <c r="F149" s="47"/>
      <c r="H149" s="23"/>
      <c r="I149" s="23"/>
      <c r="L149" s="25"/>
      <c r="M149" s="25"/>
    </row>
    <row r="150" ht="14.25" customHeight="1">
      <c r="F150" s="47"/>
      <c r="H150" s="23"/>
      <c r="I150" s="23"/>
      <c r="L150" s="25"/>
      <c r="M150" s="25"/>
    </row>
    <row r="151" ht="14.25" customHeight="1">
      <c r="F151" s="47"/>
      <c r="H151" s="23"/>
      <c r="I151" s="23"/>
      <c r="L151" s="25"/>
      <c r="M151" s="25"/>
    </row>
    <row r="152" ht="14.25" customHeight="1">
      <c r="F152" s="47"/>
      <c r="H152" s="23"/>
      <c r="I152" s="23"/>
      <c r="L152" s="25"/>
      <c r="M152" s="25"/>
    </row>
    <row r="153" ht="14.25" customHeight="1">
      <c r="F153" s="47"/>
      <c r="H153" s="23"/>
      <c r="I153" s="23"/>
      <c r="L153" s="25"/>
      <c r="M153" s="25"/>
    </row>
    <row r="154" ht="14.25" customHeight="1">
      <c r="F154" s="47"/>
      <c r="H154" s="23"/>
      <c r="I154" s="23"/>
      <c r="L154" s="25"/>
      <c r="M154" s="25"/>
    </row>
    <row r="155" ht="14.25" customHeight="1">
      <c r="F155" s="47"/>
      <c r="H155" s="23"/>
      <c r="I155" s="23"/>
      <c r="L155" s="25"/>
      <c r="M155" s="25"/>
    </row>
    <row r="156" ht="14.25" customHeight="1">
      <c r="F156" s="47"/>
      <c r="H156" s="23"/>
      <c r="I156" s="23"/>
      <c r="L156" s="25"/>
      <c r="M156" s="25"/>
    </row>
    <row r="157" ht="14.25" customHeight="1">
      <c r="F157" s="47"/>
      <c r="H157" s="23"/>
      <c r="I157" s="23"/>
      <c r="L157" s="25"/>
      <c r="M157" s="25"/>
    </row>
    <row r="158" ht="14.25" customHeight="1">
      <c r="F158" s="47"/>
      <c r="H158" s="23"/>
      <c r="I158" s="23"/>
      <c r="L158" s="25"/>
      <c r="M158" s="25"/>
    </row>
    <row r="159" ht="14.25" customHeight="1">
      <c r="F159" s="47"/>
      <c r="H159" s="23"/>
      <c r="I159" s="23"/>
      <c r="L159" s="25"/>
      <c r="M159" s="25"/>
    </row>
    <row r="160" ht="14.25" customHeight="1">
      <c r="F160" s="47"/>
      <c r="H160" s="23"/>
      <c r="I160" s="23"/>
      <c r="L160" s="25"/>
      <c r="M160" s="25"/>
    </row>
    <row r="161" ht="14.25" customHeight="1">
      <c r="F161" s="47"/>
      <c r="H161" s="23"/>
      <c r="I161" s="23"/>
      <c r="L161" s="25"/>
      <c r="M161" s="25"/>
    </row>
    <row r="162" ht="14.25" customHeight="1">
      <c r="F162" s="47"/>
      <c r="H162" s="23"/>
      <c r="I162" s="23"/>
      <c r="L162" s="25"/>
      <c r="M162" s="25"/>
    </row>
    <row r="163" ht="14.25" customHeight="1">
      <c r="F163" s="47"/>
      <c r="H163" s="23"/>
      <c r="I163" s="23"/>
      <c r="L163" s="25"/>
      <c r="M163" s="25"/>
    </row>
    <row r="164" ht="14.25" customHeight="1">
      <c r="F164" s="47"/>
      <c r="H164" s="23"/>
      <c r="I164" s="23"/>
      <c r="L164" s="25"/>
      <c r="M164" s="25"/>
    </row>
    <row r="165" ht="14.25" customHeight="1">
      <c r="F165" s="47"/>
      <c r="H165" s="23"/>
      <c r="I165" s="23"/>
      <c r="L165" s="25"/>
      <c r="M165" s="25"/>
    </row>
    <row r="166" ht="14.25" customHeight="1">
      <c r="F166" s="47"/>
      <c r="H166" s="23"/>
      <c r="I166" s="23"/>
      <c r="L166" s="25"/>
      <c r="M166" s="25"/>
    </row>
    <row r="167" ht="14.25" customHeight="1">
      <c r="F167" s="47"/>
      <c r="H167" s="23"/>
      <c r="I167" s="23"/>
      <c r="L167" s="25"/>
      <c r="M167" s="25"/>
    </row>
    <row r="168" ht="14.25" customHeight="1">
      <c r="F168" s="47"/>
      <c r="H168" s="23"/>
      <c r="I168" s="23"/>
      <c r="L168" s="25"/>
      <c r="M168" s="25"/>
    </row>
    <row r="169" ht="14.25" customHeight="1">
      <c r="F169" s="47"/>
      <c r="H169" s="23"/>
      <c r="I169" s="23"/>
      <c r="L169" s="25"/>
      <c r="M169" s="25"/>
    </row>
    <row r="170" ht="14.25" customHeight="1">
      <c r="F170" s="47"/>
      <c r="H170" s="23"/>
      <c r="I170" s="23"/>
      <c r="L170" s="25"/>
      <c r="M170" s="25"/>
    </row>
    <row r="171" ht="14.25" customHeight="1">
      <c r="F171" s="47"/>
      <c r="H171" s="23"/>
      <c r="I171" s="23"/>
      <c r="L171" s="25"/>
      <c r="M171" s="25"/>
    </row>
    <row r="172" ht="14.25" customHeight="1">
      <c r="F172" s="47"/>
      <c r="H172" s="23"/>
      <c r="I172" s="23"/>
      <c r="L172" s="25"/>
      <c r="M172" s="25"/>
    </row>
    <row r="173" ht="14.25" customHeight="1">
      <c r="F173" s="47"/>
      <c r="H173" s="23"/>
      <c r="I173" s="23"/>
      <c r="L173" s="25"/>
      <c r="M173" s="25"/>
    </row>
    <row r="174" ht="14.25" customHeight="1">
      <c r="F174" s="47"/>
      <c r="H174" s="23"/>
      <c r="I174" s="23"/>
      <c r="L174" s="25"/>
      <c r="M174" s="25"/>
    </row>
    <row r="175" ht="14.25" customHeight="1">
      <c r="F175" s="47"/>
      <c r="H175" s="23"/>
      <c r="I175" s="23"/>
      <c r="L175" s="25"/>
      <c r="M175" s="25"/>
    </row>
    <row r="176" ht="14.25" customHeight="1">
      <c r="F176" s="47"/>
      <c r="H176" s="23"/>
      <c r="I176" s="23"/>
      <c r="L176" s="25"/>
      <c r="M176" s="25"/>
    </row>
    <row r="177" ht="14.25" customHeight="1">
      <c r="F177" s="47"/>
      <c r="H177" s="23"/>
      <c r="I177" s="23"/>
      <c r="L177" s="25"/>
      <c r="M177" s="25"/>
    </row>
    <row r="178" ht="14.25" customHeight="1">
      <c r="F178" s="47"/>
      <c r="H178" s="23"/>
      <c r="I178" s="23"/>
      <c r="L178" s="25"/>
      <c r="M178" s="25"/>
    </row>
    <row r="179" ht="14.25" customHeight="1">
      <c r="F179" s="47"/>
      <c r="H179" s="23"/>
      <c r="I179" s="23"/>
      <c r="L179" s="25"/>
      <c r="M179" s="25"/>
    </row>
    <row r="180" ht="14.25" customHeight="1">
      <c r="F180" s="47"/>
      <c r="H180" s="23"/>
      <c r="I180" s="23"/>
      <c r="L180" s="25"/>
      <c r="M180" s="25"/>
    </row>
    <row r="181" ht="14.25" customHeight="1">
      <c r="F181" s="47"/>
      <c r="H181" s="23"/>
      <c r="I181" s="23"/>
      <c r="L181" s="25"/>
      <c r="M181" s="25"/>
    </row>
    <row r="182" ht="14.25" customHeight="1">
      <c r="F182" s="47"/>
      <c r="H182" s="23"/>
      <c r="I182" s="23"/>
      <c r="L182" s="25"/>
      <c r="M182" s="25"/>
    </row>
    <row r="183" ht="14.25" customHeight="1">
      <c r="F183" s="47"/>
      <c r="H183" s="23"/>
      <c r="I183" s="23"/>
      <c r="L183" s="25"/>
      <c r="M183" s="25"/>
    </row>
    <row r="184" ht="14.25" customHeight="1">
      <c r="F184" s="47"/>
      <c r="H184" s="23"/>
      <c r="I184" s="23"/>
      <c r="L184" s="25"/>
      <c r="M184" s="25"/>
    </row>
    <row r="185" ht="14.25" customHeight="1">
      <c r="F185" s="47"/>
      <c r="H185" s="23"/>
      <c r="I185" s="23"/>
      <c r="L185" s="25"/>
      <c r="M185" s="25"/>
    </row>
    <row r="186" ht="14.25" customHeight="1">
      <c r="F186" s="47"/>
      <c r="H186" s="23"/>
      <c r="I186" s="23"/>
      <c r="L186" s="25"/>
      <c r="M186" s="25"/>
    </row>
    <row r="187" ht="14.25" customHeight="1">
      <c r="F187" s="47"/>
      <c r="H187" s="23"/>
      <c r="I187" s="23"/>
      <c r="L187" s="25"/>
      <c r="M187" s="25"/>
    </row>
    <row r="188" ht="14.25" customHeight="1">
      <c r="F188" s="47"/>
      <c r="H188" s="23"/>
      <c r="I188" s="23"/>
      <c r="L188" s="25"/>
      <c r="M188" s="25"/>
    </row>
    <row r="189" ht="14.25" customHeight="1">
      <c r="F189" s="47"/>
      <c r="H189" s="23"/>
      <c r="I189" s="23"/>
      <c r="L189" s="25"/>
      <c r="M189" s="25"/>
    </row>
    <row r="190" ht="14.25" customHeight="1">
      <c r="F190" s="47"/>
      <c r="H190" s="23"/>
      <c r="I190" s="23"/>
      <c r="L190" s="25"/>
      <c r="M190" s="25"/>
    </row>
    <row r="191" ht="14.25" customHeight="1">
      <c r="F191" s="47"/>
      <c r="H191" s="23"/>
      <c r="I191" s="23"/>
      <c r="L191" s="25"/>
      <c r="M191" s="25"/>
    </row>
    <row r="192" ht="14.25" customHeight="1">
      <c r="F192" s="47"/>
      <c r="H192" s="23"/>
      <c r="I192" s="23"/>
      <c r="L192" s="25"/>
      <c r="M192" s="25"/>
    </row>
    <row r="193" ht="14.25" customHeight="1">
      <c r="F193" s="47"/>
      <c r="H193" s="23"/>
      <c r="I193" s="23"/>
      <c r="L193" s="25"/>
      <c r="M193" s="25"/>
    </row>
    <row r="194" ht="14.25" customHeight="1">
      <c r="F194" s="47"/>
      <c r="H194" s="23"/>
      <c r="I194" s="23"/>
      <c r="L194" s="25"/>
      <c r="M194" s="25"/>
    </row>
    <row r="195" ht="14.25" customHeight="1">
      <c r="F195" s="47"/>
      <c r="H195" s="23"/>
      <c r="I195" s="23"/>
      <c r="L195" s="25"/>
      <c r="M195" s="25"/>
    </row>
    <row r="196" ht="14.25" customHeight="1">
      <c r="F196" s="47"/>
      <c r="H196" s="23"/>
      <c r="I196" s="23"/>
      <c r="L196" s="25"/>
      <c r="M196" s="25"/>
    </row>
    <row r="197" ht="14.25" customHeight="1">
      <c r="F197" s="47"/>
      <c r="H197" s="23"/>
      <c r="I197" s="23"/>
      <c r="L197" s="25"/>
      <c r="M197" s="25"/>
    </row>
    <row r="198" ht="14.25" customHeight="1">
      <c r="F198" s="47"/>
      <c r="H198" s="23"/>
      <c r="I198" s="23"/>
      <c r="L198" s="25"/>
      <c r="M198" s="25"/>
    </row>
    <row r="199" ht="14.25" customHeight="1">
      <c r="F199" s="47"/>
      <c r="H199" s="23"/>
      <c r="I199" s="23"/>
      <c r="L199" s="25"/>
      <c r="M199" s="25"/>
    </row>
    <row r="200" ht="14.25" customHeight="1">
      <c r="F200" s="47"/>
      <c r="H200" s="23"/>
      <c r="I200" s="23"/>
      <c r="L200" s="25"/>
      <c r="M200" s="25"/>
    </row>
    <row r="201" ht="14.25" customHeight="1">
      <c r="F201" s="47"/>
      <c r="H201" s="23"/>
      <c r="I201" s="23"/>
      <c r="L201" s="25"/>
      <c r="M201" s="25"/>
    </row>
    <row r="202" ht="14.25" customHeight="1">
      <c r="F202" s="47"/>
      <c r="H202" s="23"/>
      <c r="I202" s="23"/>
      <c r="L202" s="25"/>
      <c r="M202" s="25"/>
    </row>
    <row r="203" ht="14.25" customHeight="1">
      <c r="F203" s="47"/>
      <c r="H203" s="23"/>
      <c r="I203" s="23"/>
      <c r="L203" s="25"/>
      <c r="M203" s="25"/>
    </row>
    <row r="204" ht="14.25" customHeight="1">
      <c r="F204" s="47"/>
      <c r="H204" s="23"/>
      <c r="I204" s="23"/>
      <c r="L204" s="25"/>
      <c r="M204" s="25"/>
    </row>
    <row r="205" ht="14.25" customHeight="1">
      <c r="F205" s="47"/>
      <c r="H205" s="23"/>
      <c r="I205" s="23"/>
      <c r="L205" s="25"/>
      <c r="M205" s="25"/>
    </row>
    <row r="206" ht="14.25" customHeight="1">
      <c r="F206" s="47"/>
      <c r="H206" s="23"/>
      <c r="I206" s="23"/>
      <c r="L206" s="25"/>
      <c r="M206" s="25"/>
    </row>
    <row r="207" ht="14.25" customHeight="1">
      <c r="F207" s="47"/>
      <c r="H207" s="23"/>
      <c r="I207" s="23"/>
      <c r="L207" s="25"/>
      <c r="M207" s="25"/>
    </row>
    <row r="208" ht="14.25" customHeight="1">
      <c r="F208" s="47"/>
      <c r="H208" s="23"/>
      <c r="I208" s="23"/>
      <c r="L208" s="25"/>
      <c r="M208" s="25"/>
    </row>
    <row r="209" ht="14.25" customHeight="1">
      <c r="F209" s="47"/>
      <c r="H209" s="23"/>
      <c r="I209" s="23"/>
      <c r="L209" s="25"/>
      <c r="M209" s="25"/>
    </row>
    <row r="210" ht="14.25" customHeight="1">
      <c r="F210" s="47"/>
      <c r="H210" s="23"/>
      <c r="I210" s="23"/>
      <c r="L210" s="25"/>
      <c r="M210" s="25"/>
    </row>
    <row r="211" ht="14.25" customHeight="1">
      <c r="F211" s="47"/>
      <c r="H211" s="23"/>
      <c r="I211" s="23"/>
      <c r="L211" s="25"/>
      <c r="M211" s="25"/>
    </row>
    <row r="212" ht="14.25" customHeight="1">
      <c r="F212" s="47"/>
      <c r="H212" s="23"/>
      <c r="I212" s="23"/>
      <c r="L212" s="25"/>
      <c r="M212" s="25"/>
    </row>
    <row r="213" ht="14.25" customHeight="1">
      <c r="F213" s="47"/>
      <c r="H213" s="23"/>
      <c r="I213" s="23"/>
      <c r="L213" s="25"/>
      <c r="M213" s="25"/>
    </row>
    <row r="214" ht="14.25" customHeight="1">
      <c r="F214" s="47"/>
      <c r="H214" s="23"/>
      <c r="I214" s="23"/>
      <c r="L214" s="25"/>
      <c r="M214" s="25"/>
    </row>
    <row r="215" ht="14.25" customHeight="1">
      <c r="F215" s="47"/>
      <c r="H215" s="23"/>
      <c r="I215" s="23"/>
      <c r="L215" s="25"/>
      <c r="M215" s="25"/>
    </row>
    <row r="216" ht="14.25" customHeight="1">
      <c r="F216" s="47"/>
      <c r="H216" s="23"/>
      <c r="I216" s="23"/>
      <c r="L216" s="25"/>
      <c r="M216" s="25"/>
    </row>
    <row r="217" ht="14.25" customHeight="1">
      <c r="F217" s="47"/>
      <c r="H217" s="23"/>
      <c r="I217" s="23"/>
      <c r="L217" s="25"/>
      <c r="M217" s="25"/>
    </row>
    <row r="218" ht="14.25" customHeight="1">
      <c r="F218" s="47"/>
      <c r="H218" s="23"/>
      <c r="I218" s="23"/>
      <c r="L218" s="25"/>
      <c r="M218" s="25"/>
    </row>
    <row r="219" ht="14.25" customHeight="1">
      <c r="F219" s="47"/>
      <c r="H219" s="23"/>
      <c r="I219" s="23"/>
      <c r="L219" s="25"/>
      <c r="M219" s="25"/>
    </row>
    <row r="220" ht="14.25" customHeight="1">
      <c r="F220" s="47"/>
      <c r="H220" s="23"/>
      <c r="I220" s="23"/>
      <c r="L220" s="25"/>
      <c r="M220" s="25"/>
    </row>
    <row r="221" ht="14.25" customHeight="1">
      <c r="F221" s="47"/>
      <c r="H221" s="23"/>
      <c r="I221" s="23"/>
      <c r="L221" s="25"/>
      <c r="M221" s="25"/>
    </row>
    <row r="222" ht="14.25" customHeight="1">
      <c r="F222" s="47"/>
      <c r="H222" s="23"/>
      <c r="I222" s="23"/>
      <c r="L222" s="25"/>
      <c r="M222" s="25"/>
    </row>
    <row r="223" ht="14.25" customHeight="1">
      <c r="F223" s="47"/>
      <c r="H223" s="23"/>
      <c r="I223" s="23"/>
      <c r="L223" s="25"/>
      <c r="M223" s="25"/>
    </row>
    <row r="224" ht="14.25" customHeight="1">
      <c r="F224" s="47"/>
      <c r="H224" s="23"/>
      <c r="I224" s="23"/>
      <c r="L224" s="25"/>
      <c r="M224" s="25"/>
    </row>
    <row r="225" ht="15.75" customHeight="1">
      <c r="L225" s="25"/>
      <c r="M225" s="25"/>
    </row>
    <row r="226" ht="15.75" customHeight="1">
      <c r="L226" s="25"/>
      <c r="M226" s="25"/>
    </row>
    <row r="227" ht="15.75" customHeight="1">
      <c r="L227" s="25"/>
      <c r="M227" s="25"/>
    </row>
    <row r="228" ht="15.75" customHeight="1">
      <c r="L228" s="25"/>
      <c r="M228" s="25"/>
    </row>
    <row r="229" ht="15.75" customHeight="1">
      <c r="L229" s="25"/>
      <c r="M229" s="25"/>
    </row>
    <row r="230" ht="15.75" customHeight="1">
      <c r="L230" s="25"/>
      <c r="M230" s="25"/>
    </row>
    <row r="231" ht="15.75" customHeight="1">
      <c r="L231" s="25"/>
      <c r="M231" s="25"/>
    </row>
    <row r="232" ht="15.75" customHeight="1">
      <c r="L232" s="25"/>
      <c r="M232" s="25"/>
    </row>
    <row r="233" ht="15.75" customHeight="1">
      <c r="L233" s="25"/>
      <c r="M233" s="25"/>
    </row>
    <row r="234" ht="15.75" customHeight="1">
      <c r="L234" s="25"/>
      <c r="M234" s="25"/>
    </row>
    <row r="235" ht="15.75" customHeight="1">
      <c r="L235" s="25"/>
      <c r="M235" s="25"/>
    </row>
    <row r="236" ht="15.75" customHeight="1">
      <c r="L236" s="25"/>
      <c r="M236" s="25"/>
    </row>
    <row r="237" ht="15.75" customHeight="1">
      <c r="L237" s="25"/>
      <c r="M237" s="25"/>
    </row>
    <row r="238" ht="15.75" customHeight="1">
      <c r="L238" s="25"/>
      <c r="M238" s="25"/>
    </row>
    <row r="239" ht="15.75" customHeight="1">
      <c r="L239" s="25"/>
      <c r="M239" s="25"/>
    </row>
    <row r="240" ht="15.75" customHeight="1">
      <c r="L240" s="25"/>
      <c r="M240" s="25"/>
    </row>
    <row r="241" ht="15.75" customHeight="1">
      <c r="L241" s="25"/>
      <c r="M241" s="25"/>
    </row>
    <row r="242" ht="15.75" customHeight="1">
      <c r="L242" s="25"/>
      <c r="M242" s="25"/>
    </row>
    <row r="243" ht="15.75" customHeight="1">
      <c r="L243" s="25"/>
      <c r="M243" s="25"/>
    </row>
    <row r="244" ht="15.75" customHeight="1">
      <c r="L244" s="25"/>
      <c r="M244" s="25"/>
    </row>
    <row r="245" ht="15.75" customHeight="1">
      <c r="L245" s="25"/>
      <c r="M245" s="25"/>
    </row>
    <row r="246" ht="15.75" customHeight="1">
      <c r="L246" s="25"/>
      <c r="M246" s="25"/>
    </row>
    <row r="247" ht="15.75" customHeight="1">
      <c r="L247" s="25"/>
      <c r="M247" s="25"/>
    </row>
    <row r="248" ht="15.75" customHeight="1">
      <c r="L248" s="25"/>
      <c r="M248" s="25"/>
    </row>
    <row r="249" ht="15.75" customHeight="1">
      <c r="L249" s="25"/>
      <c r="M249" s="25"/>
    </row>
    <row r="250" ht="15.75" customHeight="1">
      <c r="L250" s="25"/>
      <c r="M250" s="25"/>
    </row>
    <row r="251" ht="15.75" customHeight="1">
      <c r="L251" s="25"/>
      <c r="M251" s="25"/>
    </row>
    <row r="252" ht="15.75" customHeight="1">
      <c r="L252" s="25"/>
      <c r="M252" s="25"/>
    </row>
    <row r="253" ht="15.75" customHeight="1">
      <c r="L253" s="25"/>
      <c r="M253" s="25"/>
    </row>
    <row r="254" ht="15.75" customHeight="1">
      <c r="L254" s="25"/>
      <c r="M254" s="25"/>
    </row>
    <row r="255" ht="15.75" customHeight="1">
      <c r="L255" s="25"/>
      <c r="M255" s="25"/>
    </row>
    <row r="256" ht="15.75" customHeight="1">
      <c r="L256" s="25"/>
      <c r="M256" s="25"/>
    </row>
    <row r="257" ht="15.75" customHeight="1">
      <c r="L257" s="25"/>
      <c r="M257" s="25"/>
    </row>
    <row r="258" ht="15.75" customHeight="1">
      <c r="L258" s="25"/>
      <c r="M258" s="25"/>
    </row>
    <row r="259" ht="15.75" customHeight="1">
      <c r="L259" s="25"/>
      <c r="M259" s="25"/>
    </row>
    <row r="260" ht="15.75" customHeight="1">
      <c r="L260" s="25"/>
      <c r="M260" s="25"/>
    </row>
    <row r="261" ht="15.75" customHeight="1">
      <c r="L261" s="25"/>
      <c r="M261" s="25"/>
    </row>
    <row r="262" ht="15.75" customHeight="1">
      <c r="L262" s="25"/>
      <c r="M262" s="25"/>
    </row>
    <row r="263" ht="15.75" customHeight="1">
      <c r="L263" s="25"/>
      <c r="M263" s="25"/>
    </row>
    <row r="264" ht="15.75" customHeight="1">
      <c r="L264" s="25"/>
      <c r="M264" s="25"/>
    </row>
    <row r="265" ht="15.75" customHeight="1">
      <c r="L265" s="25"/>
      <c r="M265" s="25"/>
    </row>
    <row r="266" ht="15.75" customHeight="1">
      <c r="L266" s="25"/>
      <c r="M266" s="25"/>
    </row>
    <row r="267" ht="15.75" customHeight="1">
      <c r="L267" s="25"/>
      <c r="M267" s="25"/>
    </row>
    <row r="268" ht="15.75" customHeight="1">
      <c r="L268" s="25"/>
      <c r="M268" s="25"/>
    </row>
    <row r="269" ht="15.75" customHeight="1">
      <c r="L269" s="25"/>
      <c r="M269" s="25"/>
    </row>
    <row r="270" ht="15.75" customHeight="1">
      <c r="L270" s="25"/>
      <c r="M270" s="25"/>
    </row>
    <row r="271" ht="15.75" customHeight="1">
      <c r="L271" s="25"/>
      <c r="M271" s="25"/>
    </row>
    <row r="272" ht="15.75" customHeight="1">
      <c r="L272" s="25"/>
      <c r="M272" s="25"/>
    </row>
    <row r="273" ht="15.75" customHeight="1">
      <c r="L273" s="25"/>
      <c r="M273" s="25"/>
    </row>
    <row r="274" ht="15.75" customHeight="1">
      <c r="L274" s="25"/>
      <c r="M274" s="25"/>
    </row>
    <row r="275" ht="15.75" customHeight="1">
      <c r="L275" s="25"/>
      <c r="M275" s="25"/>
    </row>
    <row r="276" ht="15.75" customHeight="1">
      <c r="L276" s="25"/>
      <c r="M276" s="25"/>
    </row>
    <row r="277" ht="15.75" customHeight="1">
      <c r="L277" s="25"/>
      <c r="M277" s="25"/>
    </row>
    <row r="278" ht="15.75" customHeight="1">
      <c r="L278" s="25"/>
      <c r="M278" s="25"/>
    </row>
    <row r="279" ht="15.75" customHeight="1">
      <c r="L279" s="25"/>
      <c r="M279" s="25"/>
    </row>
    <row r="280" ht="15.75" customHeight="1">
      <c r="L280" s="25"/>
      <c r="M280" s="25"/>
    </row>
    <row r="281" ht="15.75" customHeight="1">
      <c r="L281" s="25"/>
      <c r="M281" s="25"/>
    </row>
    <row r="282" ht="15.75" customHeight="1">
      <c r="L282" s="25"/>
      <c r="M282" s="25"/>
    </row>
    <row r="283" ht="15.75" customHeight="1">
      <c r="L283" s="25"/>
      <c r="M283" s="25"/>
    </row>
    <row r="284" ht="15.75" customHeight="1">
      <c r="L284" s="25"/>
      <c r="M284" s="25"/>
    </row>
    <row r="285" ht="15.75" customHeight="1">
      <c r="L285" s="25"/>
      <c r="M285" s="25"/>
    </row>
    <row r="286" ht="15.75" customHeight="1">
      <c r="L286" s="25"/>
      <c r="M286" s="25"/>
    </row>
    <row r="287" ht="15.75" customHeight="1">
      <c r="L287" s="25"/>
      <c r="M287" s="25"/>
    </row>
    <row r="288" ht="15.75" customHeight="1">
      <c r="L288" s="25"/>
      <c r="M288" s="25"/>
    </row>
    <row r="289" ht="15.75" customHeight="1">
      <c r="L289" s="25"/>
      <c r="M289" s="25"/>
    </row>
    <row r="290" ht="15.75" customHeight="1">
      <c r="L290" s="25"/>
      <c r="M290" s="25"/>
    </row>
    <row r="291" ht="15.75" customHeight="1">
      <c r="L291" s="25"/>
      <c r="M291" s="25"/>
    </row>
    <row r="292" ht="15.75" customHeight="1">
      <c r="L292" s="25"/>
      <c r="M292" s="25"/>
    </row>
    <row r="293" ht="15.75" customHeight="1">
      <c r="L293" s="25"/>
      <c r="M293" s="25"/>
    </row>
    <row r="294" ht="15.75" customHeight="1">
      <c r="L294" s="25"/>
      <c r="M294" s="25"/>
    </row>
    <row r="295" ht="15.75" customHeight="1">
      <c r="L295" s="25"/>
      <c r="M295" s="25"/>
    </row>
    <row r="296" ht="15.75" customHeight="1">
      <c r="L296" s="25"/>
      <c r="M296" s="25"/>
    </row>
    <row r="297" ht="15.75" customHeight="1">
      <c r="L297" s="25"/>
      <c r="M297" s="25"/>
    </row>
    <row r="298" ht="15.75" customHeight="1">
      <c r="L298" s="25"/>
      <c r="M298" s="25"/>
    </row>
    <row r="299" ht="15.75" customHeight="1">
      <c r="L299" s="25"/>
      <c r="M299" s="25"/>
    </row>
    <row r="300" ht="15.75" customHeight="1">
      <c r="L300" s="25"/>
      <c r="M300" s="25"/>
    </row>
    <row r="301" ht="15.75" customHeight="1">
      <c r="L301" s="25"/>
      <c r="M301" s="25"/>
    </row>
    <row r="302" ht="15.75" customHeight="1">
      <c r="L302" s="25"/>
      <c r="M302" s="25"/>
    </row>
    <row r="303" ht="15.75" customHeight="1">
      <c r="L303" s="25"/>
      <c r="M303" s="25"/>
    </row>
    <row r="304" ht="15.75" customHeight="1">
      <c r="L304" s="25"/>
      <c r="M304" s="25"/>
    </row>
    <row r="305" ht="15.75" customHeight="1">
      <c r="L305" s="25"/>
      <c r="M305" s="25"/>
    </row>
    <row r="306" ht="15.75" customHeight="1">
      <c r="L306" s="25"/>
      <c r="M306" s="25"/>
    </row>
    <row r="307" ht="15.75" customHeight="1">
      <c r="L307" s="25"/>
      <c r="M307" s="25"/>
    </row>
    <row r="308" ht="15.75" customHeight="1">
      <c r="L308" s="25"/>
      <c r="M308" s="25"/>
    </row>
    <row r="309" ht="15.75" customHeight="1">
      <c r="L309" s="25"/>
      <c r="M309" s="25"/>
    </row>
    <row r="310" ht="15.75" customHeight="1">
      <c r="L310" s="25"/>
      <c r="M310" s="25"/>
    </row>
    <row r="311" ht="15.75" customHeight="1">
      <c r="L311" s="25"/>
      <c r="M311" s="25"/>
    </row>
    <row r="312" ht="15.75" customHeight="1">
      <c r="L312" s="25"/>
      <c r="M312" s="25"/>
    </row>
    <row r="313" ht="15.75" customHeight="1">
      <c r="L313" s="25"/>
      <c r="M313" s="25"/>
    </row>
    <row r="314" ht="15.75" customHeight="1">
      <c r="L314" s="25"/>
      <c r="M314" s="25"/>
    </row>
    <row r="315" ht="15.75" customHeight="1">
      <c r="L315" s="25"/>
      <c r="M315" s="25"/>
    </row>
    <row r="316" ht="15.75" customHeight="1">
      <c r="L316" s="25"/>
      <c r="M316" s="25"/>
    </row>
    <row r="317" ht="15.75" customHeight="1">
      <c r="L317" s="25"/>
      <c r="M317" s="25"/>
    </row>
    <row r="318" ht="15.75" customHeight="1">
      <c r="L318" s="25"/>
      <c r="M318" s="25"/>
    </row>
    <row r="319" ht="15.75" customHeight="1">
      <c r="L319" s="25"/>
      <c r="M319" s="25"/>
    </row>
    <row r="320" ht="15.75" customHeight="1">
      <c r="L320" s="25"/>
      <c r="M320" s="25"/>
    </row>
    <row r="321" ht="15.75" customHeight="1">
      <c r="L321" s="25"/>
      <c r="M321" s="25"/>
    </row>
    <row r="322" ht="15.75" customHeight="1">
      <c r="L322" s="25"/>
      <c r="M322" s="25"/>
    </row>
    <row r="323" ht="15.75" customHeight="1">
      <c r="L323" s="25"/>
      <c r="M323" s="25"/>
    </row>
    <row r="324" ht="15.75" customHeight="1">
      <c r="L324" s="25"/>
      <c r="M324" s="25"/>
    </row>
    <row r="325" ht="15.75" customHeight="1">
      <c r="L325" s="25"/>
      <c r="M325" s="25"/>
    </row>
    <row r="326" ht="15.75" customHeight="1">
      <c r="L326" s="25"/>
      <c r="M326" s="25"/>
    </row>
    <row r="327" ht="15.75" customHeight="1">
      <c r="L327" s="25"/>
      <c r="M327" s="25"/>
    </row>
    <row r="328" ht="15.75" customHeight="1">
      <c r="L328" s="25"/>
      <c r="M328" s="25"/>
    </row>
    <row r="329" ht="15.75" customHeight="1">
      <c r="L329" s="25"/>
      <c r="M329" s="25"/>
    </row>
    <row r="330" ht="15.75" customHeight="1">
      <c r="L330" s="25"/>
      <c r="M330" s="25"/>
    </row>
    <row r="331" ht="15.75" customHeight="1">
      <c r="L331" s="25"/>
      <c r="M331" s="25"/>
    </row>
    <row r="332" ht="15.75" customHeight="1">
      <c r="L332" s="25"/>
      <c r="M332" s="25"/>
    </row>
    <row r="333" ht="15.75" customHeight="1">
      <c r="L333" s="25"/>
      <c r="M333" s="25"/>
    </row>
    <row r="334" ht="15.75" customHeight="1">
      <c r="L334" s="25"/>
      <c r="M334" s="25"/>
    </row>
    <row r="335" ht="15.75" customHeight="1">
      <c r="L335" s="25"/>
      <c r="M335" s="25"/>
    </row>
    <row r="336" ht="15.75" customHeight="1">
      <c r="L336" s="25"/>
      <c r="M336" s="25"/>
    </row>
    <row r="337" ht="15.75" customHeight="1">
      <c r="L337" s="25"/>
      <c r="M337" s="25"/>
    </row>
    <row r="338" ht="15.75" customHeight="1">
      <c r="L338" s="25"/>
      <c r="M338" s="25"/>
    </row>
    <row r="339" ht="15.75" customHeight="1">
      <c r="L339" s="25"/>
      <c r="M339" s="25"/>
    </row>
    <row r="340" ht="15.75" customHeight="1">
      <c r="L340" s="25"/>
      <c r="M340" s="25"/>
    </row>
    <row r="341" ht="15.75" customHeight="1">
      <c r="L341" s="25"/>
      <c r="M341" s="25"/>
    </row>
    <row r="342" ht="15.75" customHeight="1">
      <c r="L342" s="25"/>
      <c r="M342" s="25"/>
    </row>
    <row r="343" ht="15.75" customHeight="1">
      <c r="L343" s="25"/>
      <c r="M343" s="25"/>
    </row>
    <row r="344" ht="15.75" customHeight="1">
      <c r="L344" s="25"/>
      <c r="M344" s="25"/>
    </row>
    <row r="345" ht="15.75" customHeight="1">
      <c r="L345" s="25"/>
      <c r="M345" s="25"/>
    </row>
    <row r="346" ht="15.75" customHeight="1">
      <c r="L346" s="25"/>
      <c r="M346" s="25"/>
    </row>
    <row r="347" ht="15.75" customHeight="1">
      <c r="L347" s="25"/>
      <c r="M347" s="25"/>
    </row>
    <row r="348" ht="15.75" customHeight="1">
      <c r="L348" s="25"/>
      <c r="M348" s="25"/>
    </row>
    <row r="349" ht="15.75" customHeight="1">
      <c r="L349" s="25"/>
      <c r="M349" s="25"/>
    </row>
    <row r="350" ht="15.75" customHeight="1">
      <c r="L350" s="25"/>
      <c r="M350" s="25"/>
    </row>
    <row r="351" ht="15.75" customHeight="1">
      <c r="L351" s="25"/>
      <c r="M351" s="25"/>
    </row>
    <row r="352" ht="15.75" customHeight="1">
      <c r="L352" s="25"/>
      <c r="M352" s="25"/>
    </row>
    <row r="353" ht="15.75" customHeight="1">
      <c r="L353" s="25"/>
      <c r="M353" s="25"/>
    </row>
    <row r="354" ht="15.75" customHeight="1">
      <c r="L354" s="25"/>
      <c r="M354" s="25"/>
    </row>
    <row r="355" ht="15.75" customHeight="1">
      <c r="L355" s="25"/>
      <c r="M355" s="25"/>
    </row>
    <row r="356" ht="15.75" customHeight="1">
      <c r="L356" s="25"/>
      <c r="M356" s="25"/>
    </row>
    <row r="357" ht="15.75" customHeight="1">
      <c r="L357" s="25"/>
      <c r="M357" s="25"/>
    </row>
    <row r="358" ht="15.75" customHeight="1">
      <c r="L358" s="25"/>
      <c r="M358" s="25"/>
    </row>
    <row r="359" ht="15.75" customHeight="1">
      <c r="L359" s="25"/>
      <c r="M359" s="25"/>
    </row>
    <row r="360" ht="15.75" customHeight="1">
      <c r="L360" s="25"/>
      <c r="M360" s="25"/>
    </row>
    <row r="361" ht="15.75" customHeight="1">
      <c r="L361" s="25"/>
      <c r="M361" s="25"/>
    </row>
    <row r="362" ht="15.75" customHeight="1">
      <c r="L362" s="25"/>
      <c r="M362" s="25"/>
    </row>
    <row r="363" ht="15.75" customHeight="1">
      <c r="L363" s="25"/>
      <c r="M363" s="25"/>
    </row>
    <row r="364" ht="15.75" customHeight="1">
      <c r="L364" s="25"/>
      <c r="M364" s="25"/>
    </row>
    <row r="365" ht="15.75" customHeight="1">
      <c r="L365" s="25"/>
      <c r="M365" s="25"/>
    </row>
    <row r="366" ht="15.75" customHeight="1">
      <c r="L366" s="25"/>
      <c r="M366" s="25"/>
    </row>
    <row r="367" ht="15.75" customHeight="1">
      <c r="L367" s="25"/>
      <c r="M367" s="25"/>
    </row>
    <row r="368" ht="15.75" customHeight="1">
      <c r="L368" s="25"/>
      <c r="M368" s="25"/>
    </row>
    <row r="369" ht="15.75" customHeight="1">
      <c r="L369" s="25"/>
      <c r="M369" s="25"/>
    </row>
    <row r="370" ht="15.75" customHeight="1">
      <c r="L370" s="25"/>
      <c r="M370" s="25"/>
    </row>
    <row r="371" ht="15.75" customHeight="1">
      <c r="L371" s="25"/>
      <c r="M371" s="25"/>
    </row>
    <row r="372" ht="15.75" customHeight="1">
      <c r="L372" s="25"/>
      <c r="M372" s="25"/>
    </row>
    <row r="373" ht="15.75" customHeight="1">
      <c r="L373" s="25"/>
      <c r="M373" s="25"/>
    </row>
    <row r="374" ht="15.75" customHeight="1">
      <c r="L374" s="25"/>
      <c r="M374" s="25"/>
    </row>
    <row r="375" ht="15.75" customHeight="1">
      <c r="L375" s="25"/>
      <c r="M375" s="25"/>
    </row>
    <row r="376" ht="15.75" customHeight="1">
      <c r="L376" s="25"/>
      <c r="M376" s="25"/>
    </row>
    <row r="377" ht="15.75" customHeight="1">
      <c r="L377" s="25"/>
      <c r="M377" s="25"/>
    </row>
    <row r="378" ht="15.75" customHeight="1">
      <c r="L378" s="25"/>
      <c r="M378" s="25"/>
    </row>
    <row r="379" ht="15.75" customHeight="1">
      <c r="L379" s="25"/>
      <c r="M379" s="25"/>
    </row>
    <row r="380" ht="15.75" customHeight="1">
      <c r="L380" s="25"/>
      <c r="M380" s="25"/>
    </row>
    <row r="381" ht="15.75" customHeight="1">
      <c r="L381" s="25"/>
      <c r="M381" s="25"/>
    </row>
    <row r="382" ht="15.75" customHeight="1">
      <c r="L382" s="25"/>
      <c r="M382" s="25"/>
    </row>
    <row r="383" ht="15.75" customHeight="1">
      <c r="L383" s="25"/>
      <c r="M383" s="25"/>
    </row>
    <row r="384" ht="15.75" customHeight="1">
      <c r="L384" s="25"/>
      <c r="M384" s="25"/>
    </row>
    <row r="385" ht="15.75" customHeight="1">
      <c r="L385" s="25"/>
      <c r="M385" s="25"/>
    </row>
    <row r="386" ht="15.75" customHeight="1">
      <c r="L386" s="25"/>
      <c r="M386" s="25"/>
    </row>
    <row r="387" ht="15.75" customHeight="1">
      <c r="L387" s="25"/>
      <c r="M387" s="25"/>
    </row>
    <row r="388" ht="15.75" customHeight="1">
      <c r="L388" s="25"/>
      <c r="M388" s="25"/>
    </row>
    <row r="389" ht="15.75" customHeight="1">
      <c r="L389" s="25"/>
      <c r="M389" s="25"/>
    </row>
    <row r="390" ht="15.75" customHeight="1">
      <c r="L390" s="25"/>
      <c r="M390" s="25"/>
    </row>
    <row r="391" ht="15.75" customHeight="1">
      <c r="L391" s="25"/>
      <c r="M391" s="25"/>
    </row>
    <row r="392" ht="15.75" customHeight="1">
      <c r="L392" s="25"/>
      <c r="M392" s="25"/>
    </row>
    <row r="393" ht="15.75" customHeight="1">
      <c r="L393" s="25"/>
      <c r="M393" s="25"/>
    </row>
    <row r="394" ht="15.75" customHeight="1">
      <c r="L394" s="25"/>
      <c r="M394" s="25"/>
    </row>
    <row r="395" ht="15.75" customHeight="1">
      <c r="L395" s="25"/>
      <c r="M395" s="25"/>
    </row>
    <row r="396" ht="15.75" customHeight="1">
      <c r="L396" s="25"/>
      <c r="M396" s="25"/>
    </row>
    <row r="397" ht="15.75" customHeight="1">
      <c r="L397" s="25"/>
      <c r="M397" s="25"/>
    </row>
    <row r="398" ht="15.75" customHeight="1">
      <c r="L398" s="25"/>
      <c r="M398" s="25"/>
    </row>
    <row r="399" ht="15.75" customHeight="1">
      <c r="L399" s="25"/>
      <c r="M399" s="25"/>
    </row>
    <row r="400" ht="15.75" customHeight="1">
      <c r="L400" s="25"/>
      <c r="M400" s="25"/>
    </row>
    <row r="401" ht="15.75" customHeight="1">
      <c r="L401" s="25"/>
      <c r="M401" s="25"/>
    </row>
    <row r="402" ht="15.75" customHeight="1">
      <c r="L402" s="25"/>
      <c r="M402" s="25"/>
    </row>
    <row r="403" ht="15.75" customHeight="1">
      <c r="L403" s="25"/>
      <c r="M403" s="25"/>
    </row>
    <row r="404" ht="15.75" customHeight="1">
      <c r="L404" s="25"/>
      <c r="M404" s="25"/>
    </row>
    <row r="405" ht="15.75" customHeight="1">
      <c r="L405" s="25"/>
      <c r="M405" s="25"/>
    </row>
    <row r="406" ht="15.75" customHeight="1">
      <c r="L406" s="25"/>
      <c r="M406" s="25"/>
    </row>
    <row r="407" ht="15.75" customHeight="1">
      <c r="L407" s="25"/>
      <c r="M407" s="25"/>
    </row>
    <row r="408" ht="15.75" customHeight="1">
      <c r="L408" s="25"/>
      <c r="M408" s="25"/>
    </row>
    <row r="409" ht="15.75" customHeight="1">
      <c r="L409" s="25"/>
      <c r="M409" s="25"/>
    </row>
    <row r="410" ht="15.75" customHeight="1">
      <c r="L410" s="25"/>
      <c r="M410" s="25"/>
    </row>
    <row r="411" ht="15.75" customHeight="1">
      <c r="L411" s="25"/>
      <c r="M411" s="25"/>
    </row>
    <row r="412" ht="15.75" customHeight="1">
      <c r="L412" s="25"/>
      <c r="M412" s="25"/>
    </row>
    <row r="413" ht="15.75" customHeight="1">
      <c r="L413" s="25"/>
      <c r="M413" s="25"/>
    </row>
    <row r="414" ht="15.75" customHeight="1">
      <c r="L414" s="25"/>
      <c r="M414" s="25"/>
    </row>
    <row r="415" ht="15.75" customHeight="1">
      <c r="L415" s="25"/>
      <c r="M415" s="25"/>
    </row>
    <row r="416" ht="15.75" customHeight="1">
      <c r="L416" s="25"/>
      <c r="M416" s="25"/>
    </row>
    <row r="417" ht="15.75" customHeight="1">
      <c r="L417" s="25"/>
      <c r="M417" s="25"/>
    </row>
    <row r="418" ht="15.75" customHeight="1">
      <c r="L418" s="25"/>
      <c r="M418" s="25"/>
    </row>
    <row r="419" ht="15.75" customHeight="1">
      <c r="L419" s="25"/>
      <c r="M419" s="25"/>
    </row>
    <row r="420" ht="15.75" customHeight="1">
      <c r="L420" s="25"/>
      <c r="M420" s="25"/>
    </row>
    <row r="421" ht="15.75" customHeight="1">
      <c r="L421" s="25"/>
      <c r="M421" s="25"/>
    </row>
    <row r="422" ht="15.75" customHeight="1">
      <c r="L422" s="25"/>
      <c r="M422" s="25"/>
    </row>
    <row r="423" ht="15.75" customHeight="1">
      <c r="L423" s="25"/>
      <c r="M423" s="25"/>
    </row>
    <row r="424" ht="15.75" customHeight="1">
      <c r="L424" s="25"/>
      <c r="M424" s="25"/>
    </row>
    <row r="425" ht="15.75" customHeight="1">
      <c r="L425" s="25"/>
      <c r="M425" s="25"/>
    </row>
    <row r="426" ht="15.75" customHeight="1">
      <c r="L426" s="25"/>
      <c r="M426" s="25"/>
    </row>
    <row r="427" ht="15.75" customHeight="1">
      <c r="L427" s="25"/>
      <c r="M427" s="25"/>
    </row>
    <row r="428" ht="15.75" customHeight="1">
      <c r="L428" s="25"/>
      <c r="M428" s="25"/>
    </row>
    <row r="429" ht="15.75" customHeight="1">
      <c r="L429" s="25"/>
      <c r="M429" s="25"/>
    </row>
    <row r="430" ht="15.75" customHeight="1">
      <c r="L430" s="25"/>
      <c r="M430" s="25"/>
    </row>
    <row r="431" ht="15.75" customHeight="1">
      <c r="L431" s="25"/>
      <c r="M431" s="25"/>
    </row>
    <row r="432" ht="15.75" customHeight="1">
      <c r="L432" s="25"/>
      <c r="M432" s="25"/>
    </row>
    <row r="433" ht="15.75" customHeight="1">
      <c r="L433" s="25"/>
      <c r="M433" s="25"/>
    </row>
    <row r="434" ht="15.75" customHeight="1">
      <c r="L434" s="25"/>
      <c r="M434" s="25"/>
    </row>
    <row r="435" ht="15.75" customHeight="1">
      <c r="L435" s="25"/>
      <c r="M435" s="25"/>
    </row>
    <row r="436" ht="15.75" customHeight="1">
      <c r="L436" s="25"/>
      <c r="M436" s="25"/>
    </row>
    <row r="437" ht="15.75" customHeight="1">
      <c r="L437" s="25"/>
      <c r="M437" s="25"/>
    </row>
    <row r="438" ht="15.75" customHeight="1">
      <c r="L438" s="25"/>
      <c r="M438" s="25"/>
    </row>
    <row r="439" ht="15.75" customHeight="1">
      <c r="L439" s="25"/>
      <c r="M439" s="25"/>
    </row>
    <row r="440" ht="15.75" customHeight="1">
      <c r="L440" s="25"/>
      <c r="M440" s="25"/>
    </row>
    <row r="441" ht="15.75" customHeight="1">
      <c r="L441" s="25"/>
      <c r="M441" s="25"/>
    </row>
    <row r="442" ht="15.75" customHeight="1">
      <c r="L442" s="25"/>
      <c r="M442" s="25"/>
    </row>
    <row r="443" ht="15.75" customHeight="1">
      <c r="L443" s="25"/>
      <c r="M443" s="25"/>
    </row>
    <row r="444" ht="15.75" customHeight="1">
      <c r="L444" s="25"/>
      <c r="M444" s="25"/>
    </row>
    <row r="445" ht="15.75" customHeight="1">
      <c r="L445" s="25"/>
      <c r="M445" s="25"/>
    </row>
    <row r="446" ht="15.75" customHeight="1">
      <c r="L446" s="25"/>
      <c r="M446" s="25"/>
    </row>
    <row r="447" ht="15.75" customHeight="1">
      <c r="L447" s="25"/>
      <c r="M447" s="25"/>
    </row>
    <row r="448" ht="15.75" customHeight="1">
      <c r="L448" s="25"/>
      <c r="M448" s="25"/>
    </row>
    <row r="449" ht="15.75" customHeight="1">
      <c r="L449" s="25"/>
      <c r="M449" s="25"/>
    </row>
    <row r="450" ht="15.75" customHeight="1">
      <c r="L450" s="25"/>
      <c r="M450" s="25"/>
    </row>
    <row r="451" ht="15.75" customHeight="1">
      <c r="L451" s="25"/>
      <c r="M451" s="25"/>
    </row>
    <row r="452" ht="15.75" customHeight="1">
      <c r="L452" s="25"/>
      <c r="M452" s="25"/>
    </row>
    <row r="453" ht="15.75" customHeight="1">
      <c r="L453" s="25"/>
      <c r="M453" s="25"/>
    </row>
    <row r="454" ht="15.75" customHeight="1">
      <c r="L454" s="25"/>
      <c r="M454" s="25"/>
    </row>
    <row r="455" ht="15.75" customHeight="1">
      <c r="L455" s="25"/>
      <c r="M455" s="25"/>
    </row>
    <row r="456" ht="15.75" customHeight="1">
      <c r="L456" s="25"/>
      <c r="M456" s="25"/>
    </row>
    <row r="457" ht="15.75" customHeight="1">
      <c r="L457" s="25"/>
      <c r="M457" s="25"/>
    </row>
    <row r="458" ht="15.75" customHeight="1">
      <c r="L458" s="25"/>
      <c r="M458" s="25"/>
    </row>
    <row r="459" ht="15.75" customHeight="1">
      <c r="L459" s="25"/>
      <c r="M459" s="25"/>
    </row>
    <row r="460" ht="15.75" customHeight="1">
      <c r="L460" s="25"/>
      <c r="M460" s="25"/>
    </row>
    <row r="461" ht="15.75" customHeight="1">
      <c r="L461" s="25"/>
      <c r="M461" s="25"/>
    </row>
    <row r="462" ht="15.75" customHeight="1">
      <c r="L462" s="25"/>
      <c r="M462" s="25"/>
    </row>
    <row r="463" ht="15.75" customHeight="1">
      <c r="L463" s="25"/>
      <c r="M463" s="25"/>
    </row>
    <row r="464" ht="15.75" customHeight="1">
      <c r="L464" s="25"/>
      <c r="M464" s="25"/>
    </row>
    <row r="465" ht="15.75" customHeight="1">
      <c r="L465" s="25"/>
      <c r="M465" s="25"/>
    </row>
    <row r="466" ht="15.75" customHeight="1">
      <c r="L466" s="25"/>
      <c r="M466" s="25"/>
    </row>
    <row r="467" ht="15.75" customHeight="1">
      <c r="L467" s="25"/>
      <c r="M467" s="25"/>
    </row>
    <row r="468" ht="15.75" customHeight="1">
      <c r="L468" s="25"/>
      <c r="M468" s="25"/>
    </row>
    <row r="469" ht="15.75" customHeight="1">
      <c r="L469" s="25"/>
      <c r="M469" s="25"/>
    </row>
    <row r="470" ht="15.75" customHeight="1">
      <c r="L470" s="25"/>
      <c r="M470" s="25"/>
    </row>
    <row r="471" ht="15.75" customHeight="1">
      <c r="L471" s="25"/>
      <c r="M471" s="25"/>
    </row>
    <row r="472" ht="15.75" customHeight="1">
      <c r="L472" s="25"/>
      <c r="M472" s="25"/>
    </row>
    <row r="473" ht="15.75" customHeight="1">
      <c r="L473" s="25"/>
      <c r="M473" s="25"/>
    </row>
    <row r="474" ht="15.75" customHeight="1">
      <c r="L474" s="25"/>
      <c r="M474" s="25"/>
    </row>
    <row r="475" ht="15.75" customHeight="1">
      <c r="L475" s="25"/>
      <c r="M475" s="25"/>
    </row>
    <row r="476" ht="15.75" customHeight="1">
      <c r="L476" s="25"/>
      <c r="M476" s="25"/>
    </row>
    <row r="477" ht="15.75" customHeight="1">
      <c r="L477" s="25"/>
      <c r="M477" s="25"/>
    </row>
    <row r="478" ht="15.75" customHeight="1">
      <c r="L478" s="25"/>
      <c r="M478" s="25"/>
    </row>
    <row r="479" ht="15.75" customHeight="1">
      <c r="L479" s="25"/>
      <c r="M479" s="25"/>
    </row>
    <row r="480" ht="15.75" customHeight="1">
      <c r="L480" s="25"/>
      <c r="M480" s="25"/>
    </row>
    <row r="481" ht="15.75" customHeight="1">
      <c r="L481" s="25"/>
      <c r="M481" s="25"/>
    </row>
    <row r="482" ht="15.75" customHeight="1">
      <c r="L482" s="25"/>
      <c r="M482" s="25"/>
    </row>
    <row r="483" ht="15.75" customHeight="1">
      <c r="L483" s="25"/>
      <c r="M483" s="25"/>
    </row>
    <row r="484" ht="15.75" customHeight="1">
      <c r="L484" s="25"/>
      <c r="M484" s="25"/>
    </row>
    <row r="485" ht="15.75" customHeight="1">
      <c r="L485" s="25"/>
      <c r="M485" s="25"/>
    </row>
    <row r="486" ht="15.75" customHeight="1">
      <c r="L486" s="25"/>
      <c r="M486" s="25"/>
    </row>
    <row r="487" ht="15.75" customHeight="1">
      <c r="L487" s="25"/>
      <c r="M487" s="25"/>
    </row>
    <row r="488" ht="15.75" customHeight="1">
      <c r="L488" s="25"/>
      <c r="M488" s="25"/>
    </row>
    <row r="489" ht="15.75" customHeight="1">
      <c r="L489" s="25"/>
      <c r="M489" s="25"/>
    </row>
    <row r="490" ht="15.75" customHeight="1">
      <c r="L490" s="25"/>
      <c r="M490" s="25"/>
    </row>
    <row r="491" ht="15.75" customHeight="1">
      <c r="L491" s="25"/>
      <c r="M491" s="25"/>
    </row>
    <row r="492" ht="15.75" customHeight="1">
      <c r="L492" s="25"/>
      <c r="M492" s="25"/>
    </row>
    <row r="493" ht="15.75" customHeight="1">
      <c r="L493" s="25"/>
      <c r="M493" s="25"/>
    </row>
    <row r="494" ht="15.75" customHeight="1">
      <c r="L494" s="25"/>
      <c r="M494" s="25"/>
    </row>
    <row r="495" ht="15.75" customHeight="1">
      <c r="L495" s="25"/>
      <c r="M495" s="25"/>
    </row>
    <row r="496" ht="15.75" customHeight="1">
      <c r="L496" s="25"/>
      <c r="M496" s="25"/>
    </row>
    <row r="497" ht="15.75" customHeight="1">
      <c r="L497" s="25"/>
      <c r="M497" s="25"/>
    </row>
    <row r="498" ht="15.75" customHeight="1">
      <c r="L498" s="25"/>
      <c r="M498" s="25"/>
    </row>
    <row r="499" ht="15.75" customHeight="1">
      <c r="L499" s="25"/>
      <c r="M499" s="25"/>
    </row>
    <row r="500" ht="15.75" customHeight="1">
      <c r="L500" s="25"/>
      <c r="M500" s="25"/>
    </row>
    <row r="501" ht="15.75" customHeight="1">
      <c r="L501" s="25"/>
      <c r="M501" s="25"/>
    </row>
    <row r="502" ht="15.75" customHeight="1">
      <c r="L502" s="25"/>
      <c r="M502" s="25"/>
    </row>
    <row r="503" ht="15.75" customHeight="1">
      <c r="L503" s="25"/>
      <c r="M503" s="25"/>
    </row>
    <row r="504" ht="15.75" customHeight="1">
      <c r="L504" s="25"/>
      <c r="M504" s="25"/>
    </row>
    <row r="505" ht="15.75" customHeight="1">
      <c r="L505" s="25"/>
      <c r="M505" s="25"/>
    </row>
    <row r="506" ht="15.75" customHeight="1">
      <c r="L506" s="25"/>
      <c r="M506" s="25"/>
    </row>
    <row r="507" ht="15.75" customHeight="1">
      <c r="L507" s="25"/>
      <c r="M507" s="25"/>
    </row>
    <row r="508" ht="15.75" customHeight="1">
      <c r="L508" s="25"/>
      <c r="M508" s="25"/>
    </row>
    <row r="509" ht="15.75" customHeight="1">
      <c r="L509" s="25"/>
      <c r="M509" s="25"/>
    </row>
    <row r="510" ht="15.75" customHeight="1">
      <c r="L510" s="25"/>
      <c r="M510" s="25"/>
    </row>
    <row r="511" ht="15.75" customHeight="1">
      <c r="L511" s="25"/>
      <c r="M511" s="25"/>
    </row>
    <row r="512" ht="15.75" customHeight="1">
      <c r="L512" s="25"/>
      <c r="M512" s="25"/>
    </row>
    <row r="513" ht="15.75" customHeight="1">
      <c r="L513" s="25"/>
      <c r="M513" s="25"/>
    </row>
    <row r="514" ht="15.75" customHeight="1">
      <c r="L514" s="25"/>
      <c r="M514" s="25"/>
    </row>
    <row r="515" ht="15.75" customHeight="1">
      <c r="L515" s="25"/>
      <c r="M515" s="25"/>
    </row>
    <row r="516" ht="15.75" customHeight="1">
      <c r="L516" s="25"/>
      <c r="M516" s="25"/>
    </row>
    <row r="517" ht="15.75" customHeight="1">
      <c r="L517" s="25"/>
      <c r="M517" s="25"/>
    </row>
    <row r="518" ht="15.75" customHeight="1">
      <c r="L518" s="25"/>
      <c r="M518" s="25"/>
    </row>
    <row r="519" ht="15.75" customHeight="1">
      <c r="L519" s="25"/>
      <c r="M519" s="25"/>
    </row>
    <row r="520" ht="15.75" customHeight="1">
      <c r="L520" s="25"/>
      <c r="M520" s="25"/>
    </row>
    <row r="521" ht="15.75" customHeight="1">
      <c r="L521" s="25"/>
      <c r="M521" s="25"/>
    </row>
    <row r="522" ht="15.75" customHeight="1">
      <c r="L522" s="25"/>
      <c r="M522" s="25"/>
    </row>
    <row r="523" ht="15.75" customHeight="1">
      <c r="L523" s="25"/>
      <c r="M523" s="25"/>
    </row>
    <row r="524" ht="15.75" customHeight="1">
      <c r="L524" s="25"/>
      <c r="M524" s="25"/>
    </row>
    <row r="525" ht="15.75" customHeight="1">
      <c r="L525" s="25"/>
      <c r="M525" s="25"/>
    </row>
    <row r="526" ht="15.75" customHeight="1">
      <c r="L526" s="25"/>
      <c r="M526" s="25"/>
    </row>
    <row r="527" ht="15.75" customHeight="1">
      <c r="L527" s="25"/>
      <c r="M527" s="25"/>
    </row>
    <row r="528" ht="15.75" customHeight="1">
      <c r="L528" s="25"/>
      <c r="M528" s="25"/>
    </row>
    <row r="529" ht="15.75" customHeight="1">
      <c r="L529" s="25"/>
      <c r="M529" s="25"/>
    </row>
    <row r="530" ht="15.75" customHeight="1">
      <c r="L530" s="25"/>
      <c r="M530" s="25"/>
    </row>
    <row r="531" ht="15.75" customHeight="1">
      <c r="L531" s="25"/>
      <c r="M531" s="25"/>
    </row>
    <row r="532" ht="15.75" customHeight="1">
      <c r="L532" s="25"/>
      <c r="M532" s="25"/>
    </row>
    <row r="533" ht="15.75" customHeight="1">
      <c r="L533" s="25"/>
      <c r="M533" s="25"/>
    </row>
    <row r="534" ht="15.75" customHeight="1">
      <c r="L534" s="25"/>
      <c r="M534" s="25"/>
    </row>
    <row r="535" ht="15.75" customHeight="1">
      <c r="L535" s="25"/>
      <c r="M535" s="25"/>
    </row>
    <row r="536" ht="15.75" customHeight="1">
      <c r="L536" s="25"/>
      <c r="M536" s="25"/>
    </row>
    <row r="537" ht="15.75" customHeight="1">
      <c r="L537" s="25"/>
      <c r="M537" s="25"/>
    </row>
    <row r="538" ht="15.75" customHeight="1">
      <c r="L538" s="25"/>
      <c r="M538" s="25"/>
    </row>
    <row r="539" ht="15.75" customHeight="1">
      <c r="L539" s="25"/>
      <c r="M539" s="25"/>
    </row>
    <row r="540" ht="15.75" customHeight="1">
      <c r="L540" s="25"/>
      <c r="M540" s="25"/>
    </row>
    <row r="541" ht="15.75" customHeight="1">
      <c r="L541" s="25"/>
      <c r="M541" s="25"/>
    </row>
    <row r="542" ht="15.75" customHeight="1">
      <c r="L542" s="25"/>
      <c r="M542" s="25"/>
    </row>
    <row r="543" ht="15.75" customHeight="1">
      <c r="L543" s="25"/>
      <c r="M543" s="25"/>
    </row>
    <row r="544" ht="15.75" customHeight="1">
      <c r="L544" s="25"/>
      <c r="M544" s="25"/>
    </row>
    <row r="545" ht="15.75" customHeight="1">
      <c r="L545" s="25"/>
      <c r="M545" s="25"/>
    </row>
    <row r="546" ht="15.75" customHeight="1">
      <c r="L546" s="25"/>
      <c r="M546" s="25"/>
    </row>
    <row r="547" ht="15.75" customHeight="1">
      <c r="L547" s="25"/>
      <c r="M547" s="25"/>
    </row>
    <row r="548" ht="15.75" customHeight="1">
      <c r="L548" s="25"/>
      <c r="M548" s="25"/>
    </row>
    <row r="549" ht="15.75" customHeight="1">
      <c r="L549" s="25"/>
      <c r="M549" s="25"/>
    </row>
    <row r="550" ht="15.75" customHeight="1">
      <c r="L550" s="25"/>
      <c r="M550" s="25"/>
    </row>
    <row r="551" ht="15.75" customHeight="1">
      <c r="L551" s="25"/>
      <c r="M551" s="25"/>
    </row>
    <row r="552" ht="15.75" customHeight="1">
      <c r="L552" s="25"/>
      <c r="M552" s="25"/>
    </row>
    <row r="553" ht="15.75" customHeight="1">
      <c r="L553" s="25"/>
      <c r="M553" s="25"/>
    </row>
    <row r="554" ht="15.75" customHeight="1">
      <c r="L554" s="25"/>
      <c r="M554" s="25"/>
    </row>
    <row r="555" ht="15.75" customHeight="1">
      <c r="L555" s="25"/>
      <c r="M555" s="25"/>
    </row>
    <row r="556" ht="15.75" customHeight="1">
      <c r="L556" s="25"/>
      <c r="M556" s="25"/>
    </row>
    <row r="557" ht="15.75" customHeight="1">
      <c r="L557" s="25"/>
      <c r="M557" s="25"/>
    </row>
    <row r="558" ht="15.75" customHeight="1">
      <c r="L558" s="25"/>
      <c r="M558" s="25"/>
    </row>
    <row r="559" ht="15.75" customHeight="1">
      <c r="L559" s="25"/>
      <c r="M559" s="25"/>
    </row>
    <row r="560" ht="15.75" customHeight="1">
      <c r="L560" s="25"/>
      <c r="M560" s="25"/>
    </row>
    <row r="561" ht="15.75" customHeight="1">
      <c r="L561" s="25"/>
      <c r="M561" s="25"/>
    </row>
    <row r="562" ht="15.75" customHeight="1">
      <c r="L562" s="25"/>
      <c r="M562" s="25"/>
    </row>
    <row r="563" ht="15.75" customHeight="1">
      <c r="L563" s="25"/>
      <c r="M563" s="25"/>
    </row>
    <row r="564" ht="15.75" customHeight="1">
      <c r="L564" s="25"/>
      <c r="M564" s="25"/>
    </row>
    <row r="565" ht="15.75" customHeight="1">
      <c r="L565" s="25"/>
      <c r="M565" s="25"/>
    </row>
    <row r="566" ht="15.75" customHeight="1">
      <c r="L566" s="25"/>
      <c r="M566" s="25"/>
    </row>
    <row r="567" ht="15.75" customHeight="1">
      <c r="L567" s="25"/>
      <c r="M567" s="25"/>
    </row>
    <row r="568" ht="15.75" customHeight="1">
      <c r="L568" s="25"/>
      <c r="M568" s="25"/>
    </row>
    <row r="569" ht="15.75" customHeight="1">
      <c r="L569" s="25"/>
      <c r="M569" s="25"/>
    </row>
    <row r="570" ht="15.75" customHeight="1">
      <c r="L570" s="25"/>
      <c r="M570" s="25"/>
    </row>
    <row r="571" ht="15.75" customHeight="1">
      <c r="L571" s="25"/>
      <c r="M571" s="25"/>
    </row>
    <row r="572" ht="15.75" customHeight="1">
      <c r="L572" s="25"/>
      <c r="M572" s="25"/>
    </row>
    <row r="573" ht="15.75" customHeight="1">
      <c r="L573" s="25"/>
      <c r="M573" s="25"/>
    </row>
    <row r="574" ht="15.75" customHeight="1">
      <c r="L574" s="25"/>
      <c r="M574" s="25"/>
    </row>
    <row r="575" ht="15.75" customHeight="1">
      <c r="L575" s="25"/>
      <c r="M575" s="25"/>
    </row>
    <row r="576" ht="15.75" customHeight="1">
      <c r="L576" s="25"/>
      <c r="M576" s="25"/>
    </row>
    <row r="577" ht="15.75" customHeight="1">
      <c r="L577" s="25"/>
      <c r="M577" s="25"/>
    </row>
    <row r="578" ht="15.75" customHeight="1">
      <c r="L578" s="25"/>
      <c r="M578" s="25"/>
    </row>
    <row r="579" ht="15.75" customHeight="1">
      <c r="L579" s="25"/>
      <c r="M579" s="25"/>
    </row>
    <row r="580" ht="15.75" customHeight="1">
      <c r="L580" s="25"/>
      <c r="M580" s="25"/>
    </row>
    <row r="581" ht="15.75" customHeight="1">
      <c r="L581" s="25"/>
      <c r="M581" s="25"/>
    </row>
    <row r="582" ht="15.75" customHeight="1">
      <c r="L582" s="25"/>
      <c r="M582" s="25"/>
    </row>
    <row r="583" ht="15.75" customHeight="1">
      <c r="L583" s="25"/>
      <c r="M583" s="25"/>
    </row>
    <row r="584" ht="15.75" customHeight="1">
      <c r="L584" s="25"/>
      <c r="M584" s="25"/>
    </row>
    <row r="585" ht="15.75" customHeight="1">
      <c r="L585" s="25"/>
      <c r="M585" s="25"/>
    </row>
    <row r="586" ht="15.75" customHeight="1">
      <c r="L586" s="25"/>
      <c r="M586" s="25"/>
    </row>
    <row r="587" ht="15.75" customHeight="1">
      <c r="L587" s="25"/>
      <c r="M587" s="25"/>
    </row>
    <row r="588" ht="15.75" customHeight="1">
      <c r="L588" s="25"/>
      <c r="M588" s="25"/>
    </row>
    <row r="589" ht="15.75" customHeight="1">
      <c r="L589" s="25"/>
      <c r="M589" s="25"/>
    </row>
    <row r="590" ht="15.75" customHeight="1">
      <c r="L590" s="25"/>
      <c r="M590" s="25"/>
    </row>
    <row r="591" ht="15.75" customHeight="1">
      <c r="L591" s="25"/>
      <c r="M591" s="25"/>
    </row>
    <row r="592" ht="15.75" customHeight="1">
      <c r="L592" s="25"/>
      <c r="M592" s="25"/>
    </row>
    <row r="593" ht="15.75" customHeight="1">
      <c r="L593" s="25"/>
      <c r="M593" s="25"/>
    </row>
    <row r="594" ht="15.75" customHeight="1">
      <c r="L594" s="25"/>
      <c r="M594" s="25"/>
    </row>
    <row r="595" ht="15.75" customHeight="1">
      <c r="L595" s="25"/>
      <c r="M595" s="25"/>
    </row>
    <row r="596" ht="15.75" customHeight="1">
      <c r="L596" s="25"/>
      <c r="M596" s="25"/>
    </row>
    <row r="597" ht="15.75" customHeight="1">
      <c r="L597" s="25"/>
      <c r="M597" s="25"/>
    </row>
    <row r="598" ht="15.75" customHeight="1">
      <c r="L598" s="25"/>
      <c r="M598" s="25"/>
    </row>
    <row r="599" ht="15.75" customHeight="1">
      <c r="L599" s="25"/>
      <c r="M599" s="25"/>
    </row>
    <row r="600" ht="15.75" customHeight="1">
      <c r="L600" s="25"/>
      <c r="M600" s="25"/>
    </row>
    <row r="601" ht="15.75" customHeight="1">
      <c r="L601" s="25"/>
      <c r="M601" s="25"/>
    </row>
    <row r="602" ht="15.75" customHeight="1">
      <c r="L602" s="25"/>
      <c r="M602" s="25"/>
    </row>
    <row r="603" ht="15.75" customHeight="1">
      <c r="L603" s="25"/>
      <c r="M603" s="25"/>
    </row>
    <row r="604" ht="15.75" customHeight="1">
      <c r="L604" s="25"/>
      <c r="M604" s="25"/>
    </row>
    <row r="605" ht="15.75" customHeight="1">
      <c r="L605" s="25"/>
      <c r="M605" s="25"/>
    </row>
    <row r="606" ht="15.75" customHeight="1">
      <c r="L606" s="25"/>
      <c r="M606" s="25"/>
    </row>
    <row r="607" ht="15.75" customHeight="1">
      <c r="L607" s="25"/>
      <c r="M607" s="25"/>
    </row>
    <row r="608" ht="15.75" customHeight="1">
      <c r="L608" s="25"/>
      <c r="M608" s="25"/>
    </row>
    <row r="609" ht="15.75" customHeight="1">
      <c r="L609" s="25"/>
      <c r="M609" s="25"/>
    </row>
    <row r="610" ht="15.75" customHeight="1">
      <c r="L610" s="25"/>
      <c r="M610" s="25"/>
    </row>
    <row r="611" ht="15.75" customHeight="1">
      <c r="L611" s="25"/>
      <c r="M611" s="25"/>
    </row>
    <row r="612" ht="15.75" customHeight="1">
      <c r="L612" s="25"/>
      <c r="M612" s="25"/>
    </row>
    <row r="613" ht="15.75" customHeight="1">
      <c r="L613" s="25"/>
      <c r="M613" s="25"/>
    </row>
    <row r="614" ht="15.75" customHeight="1">
      <c r="L614" s="25"/>
      <c r="M614" s="25"/>
    </row>
    <row r="615" ht="15.75" customHeight="1">
      <c r="L615" s="25"/>
      <c r="M615" s="25"/>
    </row>
    <row r="616" ht="15.75" customHeight="1">
      <c r="L616" s="25"/>
      <c r="M616" s="25"/>
    </row>
    <row r="617" ht="15.75" customHeight="1">
      <c r="L617" s="25"/>
      <c r="M617" s="25"/>
    </row>
    <row r="618" ht="15.75" customHeight="1">
      <c r="L618" s="25"/>
      <c r="M618" s="25"/>
    </row>
    <row r="619" ht="15.75" customHeight="1">
      <c r="L619" s="25"/>
      <c r="M619" s="25"/>
    </row>
    <row r="620" ht="15.75" customHeight="1">
      <c r="L620" s="25"/>
      <c r="M620" s="25"/>
    </row>
    <row r="621" ht="15.75" customHeight="1">
      <c r="L621" s="25"/>
      <c r="M621" s="25"/>
    </row>
    <row r="622" ht="15.75" customHeight="1">
      <c r="L622" s="25"/>
      <c r="M622" s="25"/>
    </row>
    <row r="623" ht="15.75" customHeight="1">
      <c r="L623" s="25"/>
      <c r="M623" s="25"/>
    </row>
    <row r="624" ht="15.75" customHeight="1">
      <c r="L624" s="25"/>
      <c r="M624" s="25"/>
    </row>
    <row r="625" ht="15.75" customHeight="1">
      <c r="L625" s="25"/>
      <c r="M625" s="25"/>
    </row>
    <row r="626" ht="15.75" customHeight="1">
      <c r="L626" s="25"/>
      <c r="M626" s="25"/>
    </row>
    <row r="627" ht="15.75" customHeight="1">
      <c r="L627" s="25"/>
      <c r="M627" s="25"/>
    </row>
    <row r="628" ht="15.75" customHeight="1">
      <c r="L628" s="25"/>
      <c r="M628" s="25"/>
    </row>
    <row r="629" ht="15.75" customHeight="1">
      <c r="L629" s="25"/>
      <c r="M629" s="25"/>
    </row>
    <row r="630" ht="15.75" customHeight="1">
      <c r="L630" s="25"/>
      <c r="M630" s="25"/>
    </row>
    <row r="631" ht="15.75" customHeight="1">
      <c r="L631" s="25"/>
      <c r="M631" s="25"/>
    </row>
    <row r="632" ht="15.75" customHeight="1">
      <c r="L632" s="25"/>
      <c r="M632" s="25"/>
    </row>
    <row r="633" ht="15.75" customHeight="1">
      <c r="L633" s="25"/>
      <c r="M633" s="25"/>
    </row>
    <row r="634" ht="15.75" customHeight="1">
      <c r="L634" s="25"/>
      <c r="M634" s="25"/>
    </row>
    <row r="635" ht="15.75" customHeight="1">
      <c r="L635" s="25"/>
      <c r="M635" s="25"/>
    </row>
    <row r="636" ht="15.75" customHeight="1">
      <c r="L636" s="25"/>
      <c r="M636" s="25"/>
    </row>
    <row r="637" ht="15.75" customHeight="1">
      <c r="L637" s="25"/>
      <c r="M637" s="25"/>
    </row>
    <row r="638" ht="15.75" customHeight="1">
      <c r="L638" s="25"/>
      <c r="M638" s="25"/>
    </row>
    <row r="639" ht="15.75" customHeight="1">
      <c r="L639" s="25"/>
      <c r="M639" s="25"/>
    </row>
    <row r="640" ht="15.75" customHeight="1">
      <c r="L640" s="25"/>
      <c r="M640" s="25"/>
    </row>
    <row r="641" ht="15.75" customHeight="1">
      <c r="L641" s="25"/>
      <c r="M641" s="25"/>
    </row>
    <row r="642" ht="15.75" customHeight="1">
      <c r="L642" s="25"/>
      <c r="M642" s="25"/>
    </row>
    <row r="643" ht="15.75" customHeight="1">
      <c r="L643" s="25"/>
      <c r="M643" s="25"/>
    </row>
    <row r="644" ht="15.75" customHeight="1">
      <c r="L644" s="25"/>
      <c r="M644" s="25"/>
    </row>
    <row r="645" ht="15.75" customHeight="1">
      <c r="L645" s="25"/>
      <c r="M645" s="25"/>
    </row>
    <row r="646" ht="15.75" customHeight="1">
      <c r="L646" s="25"/>
      <c r="M646" s="25"/>
    </row>
    <row r="647" ht="15.75" customHeight="1">
      <c r="L647" s="25"/>
      <c r="M647" s="25"/>
    </row>
    <row r="648" ht="15.75" customHeight="1">
      <c r="L648" s="25"/>
      <c r="M648" s="25"/>
    </row>
    <row r="649" ht="15.75" customHeight="1">
      <c r="L649" s="25"/>
      <c r="M649" s="25"/>
    </row>
    <row r="650" ht="15.75" customHeight="1">
      <c r="L650" s="25"/>
      <c r="M650" s="25"/>
    </row>
    <row r="651" ht="15.75" customHeight="1">
      <c r="L651" s="25"/>
      <c r="M651" s="25"/>
    </row>
    <row r="652" ht="15.75" customHeight="1">
      <c r="L652" s="25"/>
      <c r="M652" s="25"/>
    </row>
    <row r="653" ht="15.75" customHeight="1">
      <c r="L653" s="25"/>
      <c r="M653" s="25"/>
    </row>
    <row r="654" ht="15.75" customHeight="1">
      <c r="L654" s="25"/>
      <c r="M654" s="25"/>
    </row>
    <row r="655" ht="15.75" customHeight="1">
      <c r="L655" s="25"/>
      <c r="M655" s="25"/>
    </row>
    <row r="656" ht="15.75" customHeight="1">
      <c r="L656" s="25"/>
      <c r="M656" s="25"/>
    </row>
    <row r="657" ht="15.75" customHeight="1">
      <c r="L657" s="25"/>
      <c r="M657" s="25"/>
    </row>
    <row r="658" ht="15.75" customHeight="1">
      <c r="L658" s="25"/>
      <c r="M658" s="25"/>
    </row>
    <row r="659" ht="15.75" customHeight="1">
      <c r="L659" s="25"/>
      <c r="M659" s="25"/>
    </row>
    <row r="660" ht="15.75" customHeight="1">
      <c r="L660" s="25"/>
      <c r="M660" s="25"/>
    </row>
    <row r="661" ht="15.75" customHeight="1">
      <c r="L661" s="25"/>
      <c r="M661" s="25"/>
    </row>
    <row r="662" ht="15.75" customHeight="1">
      <c r="L662" s="25"/>
      <c r="M662" s="25"/>
    </row>
    <row r="663" ht="15.75" customHeight="1">
      <c r="L663" s="25"/>
      <c r="M663" s="25"/>
    </row>
    <row r="664" ht="15.75" customHeight="1">
      <c r="L664" s="25"/>
      <c r="M664" s="25"/>
    </row>
    <row r="665" ht="15.75" customHeight="1">
      <c r="L665" s="25"/>
      <c r="M665" s="25"/>
    </row>
    <row r="666" ht="15.75" customHeight="1">
      <c r="L666" s="25"/>
      <c r="M666" s="25"/>
    </row>
    <row r="667" ht="15.75" customHeight="1">
      <c r="L667" s="25"/>
      <c r="M667" s="25"/>
    </row>
    <row r="668" ht="15.75" customHeight="1">
      <c r="L668" s="25"/>
      <c r="M668" s="25"/>
    </row>
    <row r="669" ht="15.75" customHeight="1">
      <c r="L669" s="25"/>
      <c r="M669" s="25"/>
    </row>
    <row r="670" ht="15.75" customHeight="1">
      <c r="L670" s="25"/>
      <c r="M670" s="25"/>
    </row>
    <row r="671" ht="15.75" customHeight="1">
      <c r="L671" s="25"/>
      <c r="M671" s="25"/>
    </row>
    <row r="672" ht="15.75" customHeight="1">
      <c r="L672" s="25"/>
      <c r="M672" s="25"/>
    </row>
    <row r="673" ht="15.75" customHeight="1">
      <c r="L673" s="25"/>
      <c r="M673" s="25"/>
    </row>
    <row r="674" ht="15.75" customHeight="1">
      <c r="L674" s="25"/>
      <c r="M674" s="25"/>
    </row>
    <row r="675" ht="15.75" customHeight="1">
      <c r="L675" s="25"/>
      <c r="M675" s="25"/>
    </row>
    <row r="676" ht="15.75" customHeight="1">
      <c r="L676" s="25"/>
      <c r="M676" s="25"/>
    </row>
    <row r="677" ht="15.75" customHeight="1">
      <c r="L677" s="25"/>
      <c r="M677" s="25"/>
    </row>
    <row r="678" ht="15.75" customHeight="1">
      <c r="L678" s="25"/>
      <c r="M678" s="25"/>
    </row>
    <row r="679" ht="15.75" customHeight="1">
      <c r="L679" s="25"/>
      <c r="M679" s="25"/>
    </row>
    <row r="680" ht="15.75" customHeight="1">
      <c r="L680" s="25"/>
      <c r="M680" s="25"/>
    </row>
    <row r="681" ht="15.75" customHeight="1">
      <c r="L681" s="25"/>
      <c r="M681" s="25"/>
    </row>
    <row r="682" ht="15.75" customHeight="1">
      <c r="L682" s="25"/>
      <c r="M682" s="25"/>
    </row>
    <row r="683" ht="15.75" customHeight="1">
      <c r="L683" s="25"/>
      <c r="M683" s="25"/>
    </row>
    <row r="684" ht="15.75" customHeight="1">
      <c r="L684" s="25"/>
      <c r="M684" s="25"/>
    </row>
    <row r="685" ht="15.75" customHeight="1">
      <c r="L685" s="25"/>
      <c r="M685" s="25"/>
    </row>
    <row r="686" ht="15.75" customHeight="1">
      <c r="L686" s="25"/>
      <c r="M686" s="25"/>
    </row>
    <row r="687" ht="15.75" customHeight="1">
      <c r="L687" s="25"/>
      <c r="M687" s="25"/>
    </row>
    <row r="688" ht="15.75" customHeight="1">
      <c r="L688" s="25"/>
      <c r="M688" s="25"/>
    </row>
    <row r="689" ht="15.75" customHeight="1">
      <c r="L689" s="25"/>
      <c r="M689" s="25"/>
    </row>
    <row r="690" ht="15.75" customHeight="1">
      <c r="L690" s="25"/>
      <c r="M690" s="25"/>
    </row>
    <row r="691" ht="15.75" customHeight="1">
      <c r="L691" s="25"/>
      <c r="M691" s="25"/>
    </row>
    <row r="692" ht="15.75" customHeight="1">
      <c r="L692" s="25"/>
      <c r="M692" s="25"/>
    </row>
    <row r="693" ht="15.75" customHeight="1">
      <c r="L693" s="25"/>
      <c r="M693" s="25"/>
    </row>
    <row r="694" ht="15.75" customHeight="1">
      <c r="L694" s="25"/>
      <c r="M694" s="25"/>
    </row>
    <row r="695" ht="15.75" customHeight="1">
      <c r="L695" s="25"/>
      <c r="M695" s="25"/>
    </row>
    <row r="696" ht="15.75" customHeight="1">
      <c r="L696" s="25"/>
      <c r="M696" s="25"/>
    </row>
    <row r="697" ht="15.75" customHeight="1">
      <c r="L697" s="25"/>
      <c r="M697" s="25"/>
    </row>
    <row r="698" ht="15.75" customHeight="1">
      <c r="L698" s="25"/>
      <c r="M698" s="25"/>
    </row>
    <row r="699" ht="15.75" customHeight="1">
      <c r="L699" s="25"/>
      <c r="M699" s="25"/>
    </row>
    <row r="700" ht="15.75" customHeight="1">
      <c r="L700" s="25"/>
      <c r="M700" s="25"/>
    </row>
    <row r="701" ht="15.75" customHeight="1">
      <c r="L701" s="25"/>
      <c r="M701" s="25"/>
    </row>
    <row r="702" ht="15.75" customHeight="1">
      <c r="L702" s="25"/>
      <c r="M702" s="25"/>
    </row>
    <row r="703" ht="15.75" customHeight="1">
      <c r="L703" s="25"/>
      <c r="M703" s="25"/>
    </row>
    <row r="704" ht="15.75" customHeight="1">
      <c r="L704" s="25"/>
      <c r="M704" s="25"/>
    </row>
    <row r="705" ht="15.75" customHeight="1">
      <c r="L705" s="25"/>
      <c r="M705" s="25"/>
    </row>
    <row r="706" ht="15.75" customHeight="1">
      <c r="L706" s="25"/>
      <c r="M706" s="25"/>
    </row>
    <row r="707" ht="15.75" customHeight="1">
      <c r="L707" s="25"/>
      <c r="M707" s="25"/>
    </row>
    <row r="708" ht="15.75" customHeight="1">
      <c r="L708" s="25"/>
      <c r="M708" s="25"/>
    </row>
    <row r="709" ht="15.75" customHeight="1">
      <c r="L709" s="25"/>
      <c r="M709" s="25"/>
    </row>
    <row r="710" ht="15.75" customHeight="1">
      <c r="L710" s="25"/>
      <c r="M710" s="25"/>
    </row>
    <row r="711" ht="15.75" customHeight="1">
      <c r="L711" s="25"/>
      <c r="M711" s="25"/>
    </row>
    <row r="712" ht="15.75" customHeight="1">
      <c r="L712" s="25"/>
      <c r="M712" s="25"/>
    </row>
    <row r="713" ht="15.75" customHeight="1">
      <c r="L713" s="25"/>
      <c r="M713" s="25"/>
    </row>
    <row r="714" ht="15.75" customHeight="1">
      <c r="L714" s="25"/>
      <c r="M714" s="25"/>
    </row>
    <row r="715" ht="15.75" customHeight="1">
      <c r="L715" s="25"/>
      <c r="M715" s="25"/>
    </row>
    <row r="716" ht="15.75" customHeight="1">
      <c r="L716" s="25"/>
      <c r="M716" s="25"/>
    </row>
    <row r="717" ht="15.75" customHeight="1">
      <c r="L717" s="25"/>
      <c r="M717" s="25"/>
    </row>
    <row r="718" ht="15.75" customHeight="1">
      <c r="L718" s="25"/>
      <c r="M718" s="25"/>
    </row>
    <row r="719" ht="15.75" customHeight="1">
      <c r="L719" s="25"/>
      <c r="M719" s="25"/>
    </row>
    <row r="720" ht="15.75" customHeight="1">
      <c r="L720" s="25"/>
      <c r="M720" s="25"/>
    </row>
    <row r="721" ht="15.75" customHeight="1">
      <c r="L721" s="25"/>
      <c r="M721" s="25"/>
    </row>
    <row r="722" ht="15.75" customHeight="1">
      <c r="L722" s="25"/>
      <c r="M722" s="25"/>
    </row>
    <row r="723" ht="15.75" customHeight="1">
      <c r="L723" s="25"/>
      <c r="M723" s="25"/>
    </row>
    <row r="724" ht="15.75" customHeight="1">
      <c r="L724" s="25"/>
      <c r="M724" s="25"/>
    </row>
    <row r="725" ht="15.75" customHeight="1">
      <c r="L725" s="25"/>
      <c r="M725" s="25"/>
    </row>
    <row r="726" ht="15.75" customHeight="1">
      <c r="L726" s="25"/>
      <c r="M726" s="25"/>
    </row>
    <row r="727" ht="15.75" customHeight="1">
      <c r="L727" s="25"/>
      <c r="M727" s="25"/>
    </row>
    <row r="728" ht="15.75" customHeight="1">
      <c r="L728" s="25"/>
      <c r="M728" s="25"/>
    </row>
    <row r="729" ht="15.75" customHeight="1">
      <c r="L729" s="25"/>
      <c r="M729" s="25"/>
    </row>
    <row r="730" ht="15.75" customHeight="1">
      <c r="L730" s="25"/>
      <c r="M730" s="25"/>
    </row>
    <row r="731" ht="15.75" customHeight="1">
      <c r="L731" s="25"/>
      <c r="M731" s="25"/>
    </row>
    <row r="732" ht="15.75" customHeight="1">
      <c r="L732" s="25"/>
      <c r="M732" s="25"/>
    </row>
    <row r="733" ht="15.75" customHeight="1">
      <c r="L733" s="25"/>
      <c r="M733" s="25"/>
    </row>
    <row r="734" ht="15.75" customHeight="1">
      <c r="L734" s="25"/>
      <c r="M734" s="25"/>
    </row>
    <row r="735" ht="15.75" customHeight="1">
      <c r="L735" s="25"/>
      <c r="M735" s="25"/>
    </row>
    <row r="736" ht="15.75" customHeight="1">
      <c r="L736" s="25"/>
      <c r="M736" s="25"/>
    </row>
    <row r="737" ht="15.75" customHeight="1">
      <c r="L737" s="25"/>
      <c r="M737" s="25"/>
    </row>
    <row r="738" ht="15.75" customHeight="1">
      <c r="L738" s="25"/>
      <c r="M738" s="25"/>
    </row>
    <row r="739" ht="15.75" customHeight="1">
      <c r="L739" s="25"/>
      <c r="M739" s="25"/>
    </row>
    <row r="740" ht="15.75" customHeight="1">
      <c r="L740" s="25"/>
      <c r="M740" s="25"/>
    </row>
    <row r="741" ht="15.75" customHeight="1">
      <c r="L741" s="25"/>
      <c r="M741" s="25"/>
    </row>
    <row r="742" ht="15.75" customHeight="1">
      <c r="L742" s="25"/>
      <c r="M742" s="25"/>
    </row>
    <row r="743" ht="15.75" customHeight="1">
      <c r="L743" s="25"/>
      <c r="M743" s="25"/>
    </row>
    <row r="744" ht="15.75" customHeight="1">
      <c r="L744" s="25"/>
      <c r="M744" s="25"/>
    </row>
    <row r="745" ht="15.75" customHeight="1">
      <c r="L745" s="25"/>
      <c r="M745" s="25"/>
    </row>
    <row r="746" ht="15.75" customHeight="1">
      <c r="L746" s="25"/>
      <c r="M746" s="25"/>
    </row>
    <row r="747" ht="15.75" customHeight="1">
      <c r="L747" s="25"/>
      <c r="M747" s="25"/>
    </row>
    <row r="748" ht="15.75" customHeight="1">
      <c r="L748" s="25"/>
      <c r="M748" s="25"/>
    </row>
    <row r="749" ht="15.75" customHeight="1">
      <c r="L749" s="25"/>
      <c r="M749" s="25"/>
    </row>
    <row r="750" ht="15.75" customHeight="1">
      <c r="L750" s="25"/>
      <c r="M750" s="25"/>
    </row>
    <row r="751" ht="15.75" customHeight="1">
      <c r="L751" s="25"/>
      <c r="M751" s="25"/>
    </row>
    <row r="752" ht="15.75" customHeight="1">
      <c r="L752" s="25"/>
      <c r="M752" s="25"/>
    </row>
    <row r="753" ht="15.75" customHeight="1">
      <c r="L753" s="25"/>
      <c r="M753" s="25"/>
    </row>
    <row r="754" ht="15.75" customHeight="1">
      <c r="L754" s="25"/>
      <c r="M754" s="25"/>
    </row>
    <row r="755" ht="15.75" customHeight="1">
      <c r="L755" s="25"/>
      <c r="M755" s="25"/>
    </row>
    <row r="756" ht="15.75" customHeight="1">
      <c r="L756" s="25"/>
      <c r="M756" s="25"/>
    </row>
    <row r="757" ht="15.75" customHeight="1">
      <c r="L757" s="25"/>
      <c r="M757" s="25"/>
    </row>
    <row r="758" ht="15.75" customHeight="1">
      <c r="L758" s="25"/>
      <c r="M758" s="25"/>
    </row>
    <row r="759" ht="15.75" customHeight="1">
      <c r="L759" s="25"/>
      <c r="M759" s="25"/>
    </row>
    <row r="760" ht="15.75" customHeight="1">
      <c r="L760" s="25"/>
      <c r="M760" s="25"/>
    </row>
    <row r="761" ht="15.75" customHeight="1">
      <c r="L761" s="25"/>
      <c r="M761" s="25"/>
    </row>
    <row r="762" ht="15.75" customHeight="1">
      <c r="L762" s="25"/>
      <c r="M762" s="25"/>
    </row>
    <row r="763" ht="15.75" customHeight="1">
      <c r="L763" s="25"/>
      <c r="M763" s="25"/>
    </row>
    <row r="764" ht="15.75" customHeight="1">
      <c r="L764" s="25"/>
      <c r="M764" s="25"/>
    </row>
    <row r="765" ht="15.75" customHeight="1">
      <c r="L765" s="25"/>
      <c r="M765" s="25"/>
    </row>
    <row r="766" ht="15.75" customHeight="1">
      <c r="L766" s="25"/>
      <c r="M766" s="25"/>
    </row>
    <row r="767" ht="15.75" customHeight="1">
      <c r="L767" s="25"/>
      <c r="M767" s="25"/>
    </row>
    <row r="768" ht="15.75" customHeight="1">
      <c r="L768" s="25"/>
      <c r="M768" s="25"/>
    </row>
    <row r="769" ht="15.75" customHeight="1">
      <c r="L769" s="25"/>
      <c r="M769" s="25"/>
    </row>
    <row r="770" ht="15.75" customHeight="1">
      <c r="L770" s="25"/>
      <c r="M770" s="25"/>
    </row>
    <row r="771" ht="15.75" customHeight="1">
      <c r="L771" s="25"/>
      <c r="M771" s="25"/>
    </row>
    <row r="772" ht="15.75" customHeight="1">
      <c r="L772" s="25"/>
      <c r="M772" s="25"/>
    </row>
    <row r="773" ht="15.75" customHeight="1">
      <c r="L773" s="25"/>
      <c r="M773" s="25"/>
    </row>
    <row r="774" ht="15.75" customHeight="1">
      <c r="L774" s="25"/>
      <c r="M774" s="25"/>
    </row>
    <row r="775" ht="15.75" customHeight="1">
      <c r="L775" s="25"/>
      <c r="M775" s="25"/>
    </row>
    <row r="776" ht="15.75" customHeight="1">
      <c r="L776" s="25"/>
      <c r="M776" s="25"/>
    </row>
    <row r="777" ht="15.75" customHeight="1">
      <c r="L777" s="25"/>
      <c r="M777" s="25"/>
    </row>
    <row r="778" ht="15.75" customHeight="1">
      <c r="L778" s="25"/>
      <c r="M778" s="25"/>
    </row>
    <row r="779" ht="15.75" customHeight="1">
      <c r="L779" s="25"/>
      <c r="M779" s="25"/>
    </row>
    <row r="780" ht="15.75" customHeight="1">
      <c r="L780" s="25"/>
      <c r="M780" s="25"/>
    </row>
    <row r="781" ht="15.75" customHeight="1">
      <c r="L781" s="25"/>
      <c r="M781" s="25"/>
    </row>
    <row r="782" ht="15.75" customHeight="1">
      <c r="L782" s="25"/>
      <c r="M782" s="25"/>
    </row>
    <row r="783" ht="15.75" customHeight="1">
      <c r="L783" s="25"/>
      <c r="M783" s="25"/>
    </row>
    <row r="784" ht="15.75" customHeight="1">
      <c r="L784" s="25"/>
      <c r="M784" s="25"/>
    </row>
    <row r="785" ht="15.75" customHeight="1">
      <c r="L785" s="25"/>
      <c r="M785" s="25"/>
    </row>
    <row r="786" ht="15.75" customHeight="1">
      <c r="L786" s="25"/>
      <c r="M786" s="25"/>
    </row>
    <row r="787" ht="15.75" customHeight="1">
      <c r="L787" s="25"/>
      <c r="M787" s="25"/>
    </row>
    <row r="788" ht="15.75" customHeight="1">
      <c r="L788" s="25"/>
      <c r="M788" s="25"/>
    </row>
    <row r="789" ht="15.75" customHeight="1">
      <c r="L789" s="25"/>
      <c r="M789" s="25"/>
    </row>
    <row r="790" ht="15.75" customHeight="1">
      <c r="L790" s="25"/>
      <c r="M790" s="25"/>
    </row>
    <row r="791" ht="15.75" customHeight="1">
      <c r="L791" s="25"/>
      <c r="M791" s="25"/>
    </row>
    <row r="792" ht="15.75" customHeight="1">
      <c r="L792" s="25"/>
      <c r="M792" s="25"/>
    </row>
    <row r="793" ht="15.75" customHeight="1">
      <c r="L793" s="25"/>
      <c r="M793" s="25"/>
    </row>
    <row r="794" ht="15.75" customHeight="1">
      <c r="L794" s="25"/>
      <c r="M794" s="25"/>
    </row>
    <row r="795" ht="15.75" customHeight="1">
      <c r="L795" s="25"/>
      <c r="M795" s="25"/>
    </row>
    <row r="796" ht="15.75" customHeight="1">
      <c r="L796" s="25"/>
      <c r="M796" s="25"/>
    </row>
    <row r="797" ht="15.75" customHeight="1">
      <c r="L797" s="25"/>
      <c r="M797" s="25"/>
    </row>
    <row r="798" ht="15.75" customHeight="1">
      <c r="L798" s="25"/>
      <c r="M798" s="25"/>
    </row>
    <row r="799" ht="15.75" customHeight="1">
      <c r="L799" s="25"/>
      <c r="M799" s="25"/>
    </row>
    <row r="800" ht="15.75" customHeight="1">
      <c r="L800" s="25"/>
      <c r="M800" s="25"/>
    </row>
    <row r="801" ht="15.75" customHeight="1">
      <c r="L801" s="25"/>
      <c r="M801" s="25"/>
    </row>
    <row r="802" ht="15.75" customHeight="1">
      <c r="L802" s="25"/>
      <c r="M802" s="25"/>
    </row>
    <row r="803" ht="15.75" customHeight="1">
      <c r="L803" s="25"/>
      <c r="M803" s="25"/>
    </row>
    <row r="804" ht="15.75" customHeight="1">
      <c r="L804" s="25"/>
      <c r="M804" s="25"/>
    </row>
    <row r="805" ht="15.75" customHeight="1">
      <c r="L805" s="25"/>
      <c r="M805" s="25"/>
    </row>
    <row r="806" ht="15.75" customHeight="1">
      <c r="L806" s="25"/>
      <c r="M806" s="25"/>
    </row>
    <row r="807" ht="15.75" customHeight="1">
      <c r="L807" s="25"/>
      <c r="M807" s="25"/>
    </row>
    <row r="808" ht="15.75" customHeight="1">
      <c r="L808" s="25"/>
      <c r="M808" s="25"/>
    </row>
    <row r="809" ht="15.75" customHeight="1">
      <c r="L809" s="25"/>
      <c r="M809" s="25"/>
    </row>
    <row r="810" ht="15.75" customHeight="1">
      <c r="L810" s="25"/>
      <c r="M810" s="25"/>
    </row>
    <row r="811" ht="15.75" customHeight="1">
      <c r="L811" s="25"/>
      <c r="M811" s="25"/>
    </row>
    <row r="812" ht="15.75" customHeight="1">
      <c r="L812" s="25"/>
      <c r="M812" s="25"/>
    </row>
    <row r="813" ht="15.75" customHeight="1">
      <c r="L813" s="25"/>
      <c r="M813" s="25"/>
    </row>
    <row r="814" ht="15.75" customHeight="1">
      <c r="L814" s="25"/>
      <c r="M814" s="25"/>
    </row>
    <row r="815" ht="15.75" customHeight="1">
      <c r="L815" s="25"/>
      <c r="M815" s="25"/>
    </row>
    <row r="816" ht="15.75" customHeight="1">
      <c r="L816" s="25"/>
      <c r="M816" s="25"/>
    </row>
    <row r="817" ht="15.75" customHeight="1">
      <c r="L817" s="25"/>
      <c r="M817" s="25"/>
    </row>
    <row r="818" ht="15.75" customHeight="1">
      <c r="L818" s="25"/>
      <c r="M818" s="25"/>
    </row>
    <row r="819" ht="15.75" customHeight="1">
      <c r="L819" s="25"/>
      <c r="M819" s="25"/>
    </row>
    <row r="820" ht="15.75" customHeight="1">
      <c r="L820" s="25"/>
      <c r="M820" s="25"/>
    </row>
    <row r="821" ht="15.75" customHeight="1">
      <c r="L821" s="25"/>
      <c r="M821" s="25"/>
    </row>
    <row r="822" ht="15.75" customHeight="1">
      <c r="L822" s="25"/>
      <c r="M822" s="25"/>
    </row>
    <row r="823" ht="15.75" customHeight="1">
      <c r="L823" s="25"/>
      <c r="M823" s="25"/>
    </row>
    <row r="824" ht="15.75" customHeight="1">
      <c r="L824" s="25"/>
      <c r="M824" s="25"/>
    </row>
    <row r="825" ht="15.75" customHeight="1">
      <c r="L825" s="25"/>
      <c r="M825" s="25"/>
    </row>
    <row r="826" ht="15.75" customHeight="1">
      <c r="L826" s="25"/>
      <c r="M826" s="25"/>
    </row>
    <row r="827" ht="15.75" customHeight="1">
      <c r="L827" s="25"/>
      <c r="M827" s="25"/>
    </row>
    <row r="828" ht="15.75" customHeight="1">
      <c r="L828" s="25"/>
      <c r="M828" s="25"/>
    </row>
    <row r="829" ht="15.75" customHeight="1">
      <c r="L829" s="25"/>
      <c r="M829" s="25"/>
    </row>
    <row r="830" ht="15.75" customHeight="1">
      <c r="L830" s="25"/>
      <c r="M830" s="25"/>
    </row>
    <row r="831" ht="15.75" customHeight="1">
      <c r="L831" s="25"/>
      <c r="M831" s="25"/>
    </row>
    <row r="832" ht="15.75" customHeight="1">
      <c r="L832" s="25"/>
      <c r="M832" s="25"/>
    </row>
    <row r="833" ht="15.75" customHeight="1">
      <c r="L833" s="25"/>
      <c r="M833" s="25"/>
    </row>
    <row r="834" ht="15.75" customHeight="1">
      <c r="L834" s="25"/>
      <c r="M834" s="25"/>
    </row>
    <row r="835" ht="15.75" customHeight="1">
      <c r="L835" s="25"/>
      <c r="M835" s="25"/>
    </row>
    <row r="836" ht="15.75" customHeight="1">
      <c r="L836" s="25"/>
      <c r="M836" s="25"/>
    </row>
    <row r="837" ht="15.75" customHeight="1">
      <c r="L837" s="25"/>
      <c r="M837" s="25"/>
    </row>
    <row r="838" ht="15.75" customHeight="1">
      <c r="L838" s="25"/>
      <c r="M838" s="25"/>
    </row>
    <row r="839" ht="15.75" customHeight="1">
      <c r="L839" s="25"/>
      <c r="M839" s="25"/>
    </row>
    <row r="840" ht="15.75" customHeight="1">
      <c r="L840" s="25"/>
      <c r="M840" s="25"/>
    </row>
    <row r="841" ht="15.75" customHeight="1">
      <c r="L841" s="25"/>
      <c r="M841" s="25"/>
    </row>
    <row r="842" ht="15.75" customHeight="1">
      <c r="L842" s="25"/>
      <c r="M842" s="25"/>
    </row>
    <row r="843" ht="15.75" customHeight="1">
      <c r="L843" s="25"/>
      <c r="M843" s="25"/>
    </row>
    <row r="844" ht="15.75" customHeight="1">
      <c r="L844" s="25"/>
      <c r="M844" s="25"/>
    </row>
    <row r="845" ht="15.75" customHeight="1">
      <c r="L845" s="25"/>
      <c r="M845" s="25"/>
    </row>
    <row r="846" ht="15.75" customHeight="1">
      <c r="L846" s="25"/>
      <c r="M846" s="25"/>
    </row>
    <row r="847" ht="15.75" customHeight="1">
      <c r="L847" s="25"/>
      <c r="M847" s="25"/>
    </row>
    <row r="848" ht="15.75" customHeight="1">
      <c r="L848" s="25"/>
      <c r="M848" s="25"/>
    </row>
    <row r="849" ht="15.75" customHeight="1">
      <c r="L849" s="25"/>
      <c r="M849" s="25"/>
    </row>
    <row r="850" ht="15.75" customHeight="1">
      <c r="L850" s="25"/>
      <c r="M850" s="25"/>
    </row>
    <row r="851" ht="15.75" customHeight="1">
      <c r="L851" s="25"/>
      <c r="M851" s="25"/>
    </row>
    <row r="852" ht="15.75" customHeight="1">
      <c r="L852" s="25"/>
      <c r="M852" s="25"/>
    </row>
    <row r="853" ht="15.75" customHeight="1">
      <c r="L853" s="25"/>
      <c r="M853" s="25"/>
    </row>
    <row r="854" ht="15.75" customHeight="1">
      <c r="L854" s="25"/>
      <c r="M854" s="25"/>
    </row>
    <row r="855" ht="15.75" customHeight="1">
      <c r="L855" s="25"/>
      <c r="M855" s="25"/>
    </row>
    <row r="856" ht="15.75" customHeight="1">
      <c r="L856" s="25"/>
      <c r="M856" s="25"/>
    </row>
    <row r="857" ht="15.75" customHeight="1">
      <c r="L857" s="25"/>
      <c r="M857" s="25"/>
    </row>
    <row r="858" ht="15.75" customHeight="1">
      <c r="L858" s="25"/>
      <c r="M858" s="25"/>
    </row>
    <row r="859" ht="15.75" customHeight="1">
      <c r="L859" s="25"/>
      <c r="M859" s="25"/>
    </row>
    <row r="860" ht="15.75" customHeight="1">
      <c r="L860" s="25"/>
      <c r="M860" s="25"/>
    </row>
    <row r="861" ht="15.75" customHeight="1">
      <c r="L861" s="25"/>
      <c r="M861" s="25"/>
    </row>
    <row r="862" ht="15.75" customHeight="1">
      <c r="L862" s="25"/>
      <c r="M862" s="25"/>
    </row>
    <row r="863" ht="15.75" customHeight="1">
      <c r="L863" s="25"/>
      <c r="M863" s="25"/>
    </row>
    <row r="864" ht="15.75" customHeight="1">
      <c r="L864" s="25"/>
      <c r="M864" s="25"/>
    </row>
    <row r="865" ht="15.75" customHeight="1">
      <c r="L865" s="25"/>
      <c r="M865" s="25"/>
    </row>
    <row r="866" ht="15.75" customHeight="1">
      <c r="L866" s="25"/>
      <c r="M866" s="25"/>
    </row>
    <row r="867" ht="15.75" customHeight="1">
      <c r="L867" s="25"/>
      <c r="M867" s="25"/>
    </row>
    <row r="868" ht="15.75" customHeight="1">
      <c r="L868" s="25"/>
      <c r="M868" s="25"/>
    </row>
    <row r="869" ht="15.75" customHeight="1">
      <c r="L869" s="25"/>
      <c r="M869" s="25"/>
    </row>
    <row r="870" ht="15.75" customHeight="1">
      <c r="L870" s="25"/>
      <c r="M870" s="25"/>
    </row>
    <row r="871" ht="15.75" customHeight="1">
      <c r="L871" s="25"/>
      <c r="M871" s="25"/>
    </row>
    <row r="872" ht="15.75" customHeight="1">
      <c r="L872" s="25"/>
      <c r="M872" s="25"/>
    </row>
    <row r="873" ht="15.75" customHeight="1">
      <c r="L873" s="25"/>
      <c r="M873" s="25"/>
    </row>
    <row r="874" ht="15.75" customHeight="1">
      <c r="L874" s="25"/>
      <c r="M874" s="25"/>
    </row>
    <row r="875" ht="15.75" customHeight="1">
      <c r="L875" s="25"/>
      <c r="M875" s="25"/>
    </row>
    <row r="876" ht="15.75" customHeight="1">
      <c r="L876" s="25"/>
      <c r="M876" s="25"/>
    </row>
    <row r="877" ht="15.75" customHeight="1">
      <c r="L877" s="25"/>
      <c r="M877" s="25"/>
    </row>
    <row r="878" ht="15.75" customHeight="1">
      <c r="L878" s="25"/>
      <c r="M878" s="25"/>
    </row>
    <row r="879" ht="15.75" customHeight="1">
      <c r="L879" s="25"/>
      <c r="M879" s="25"/>
    </row>
    <row r="880" ht="15.75" customHeight="1">
      <c r="L880" s="25"/>
      <c r="M880" s="25"/>
    </row>
    <row r="881" ht="15.75" customHeight="1">
      <c r="L881" s="25"/>
      <c r="M881" s="25"/>
    </row>
    <row r="882" ht="15.75" customHeight="1">
      <c r="L882" s="25"/>
      <c r="M882" s="25"/>
    </row>
    <row r="883" ht="15.75" customHeight="1">
      <c r="L883" s="25"/>
      <c r="M883" s="25"/>
    </row>
    <row r="884" ht="15.75" customHeight="1">
      <c r="L884" s="25"/>
      <c r="M884" s="25"/>
    </row>
    <row r="885" ht="15.75" customHeight="1">
      <c r="L885" s="25"/>
      <c r="M885" s="25"/>
    </row>
    <row r="886" ht="15.75" customHeight="1">
      <c r="L886" s="25"/>
      <c r="M886" s="25"/>
    </row>
    <row r="887" ht="15.75" customHeight="1">
      <c r="L887" s="25"/>
      <c r="M887" s="25"/>
    </row>
    <row r="888" ht="15.75" customHeight="1">
      <c r="L888" s="25"/>
      <c r="M888" s="25"/>
    </row>
    <row r="889" ht="15.75" customHeight="1">
      <c r="L889" s="25"/>
      <c r="M889" s="25"/>
    </row>
    <row r="890" ht="15.75" customHeight="1">
      <c r="L890" s="25"/>
      <c r="M890" s="25"/>
    </row>
    <row r="891" ht="15.75" customHeight="1">
      <c r="L891" s="25"/>
      <c r="M891" s="25"/>
    </row>
    <row r="892" ht="15.75" customHeight="1">
      <c r="L892" s="25"/>
      <c r="M892" s="25"/>
    </row>
    <row r="893" ht="15.75" customHeight="1">
      <c r="L893" s="25"/>
      <c r="M893" s="25"/>
    </row>
    <row r="894" ht="15.75" customHeight="1">
      <c r="L894" s="25"/>
      <c r="M894" s="25"/>
    </row>
    <row r="895" ht="15.75" customHeight="1">
      <c r="L895" s="25"/>
      <c r="M895" s="25"/>
    </row>
    <row r="896" ht="15.75" customHeight="1">
      <c r="L896" s="25"/>
      <c r="M896" s="25"/>
    </row>
    <row r="897" ht="15.75" customHeight="1">
      <c r="L897" s="25"/>
      <c r="M897" s="25"/>
    </row>
    <row r="898" ht="15.75" customHeight="1">
      <c r="L898" s="25"/>
      <c r="M898" s="25"/>
    </row>
    <row r="899" ht="15.75" customHeight="1">
      <c r="L899" s="25"/>
      <c r="M899" s="25"/>
    </row>
    <row r="900" ht="15.75" customHeight="1">
      <c r="L900" s="25"/>
      <c r="M900" s="25"/>
    </row>
    <row r="901" ht="15.75" customHeight="1">
      <c r="L901" s="25"/>
      <c r="M901" s="25"/>
    </row>
    <row r="902" ht="15.75" customHeight="1">
      <c r="L902" s="25"/>
      <c r="M902" s="25"/>
    </row>
    <row r="903" ht="15.75" customHeight="1">
      <c r="L903" s="25"/>
      <c r="M903" s="25"/>
    </row>
    <row r="904" ht="15.75" customHeight="1">
      <c r="L904" s="25"/>
      <c r="M904" s="25"/>
    </row>
    <row r="905" ht="15.75" customHeight="1">
      <c r="L905" s="25"/>
      <c r="M905" s="25"/>
    </row>
    <row r="906" ht="15.75" customHeight="1">
      <c r="L906" s="25"/>
      <c r="M906" s="25"/>
    </row>
    <row r="907" ht="15.75" customHeight="1">
      <c r="L907" s="25"/>
      <c r="M907" s="25"/>
    </row>
    <row r="908" ht="15.75" customHeight="1">
      <c r="L908" s="25"/>
      <c r="M908" s="25"/>
    </row>
    <row r="909" ht="15.75" customHeight="1">
      <c r="L909" s="25"/>
      <c r="M909" s="25"/>
    </row>
    <row r="910" ht="15.75" customHeight="1">
      <c r="L910" s="25"/>
      <c r="M910" s="25"/>
    </row>
    <row r="911" ht="15.75" customHeight="1">
      <c r="L911" s="25"/>
      <c r="M911" s="25"/>
    </row>
    <row r="912" ht="15.75" customHeight="1">
      <c r="L912" s="25"/>
      <c r="M912" s="25"/>
    </row>
    <row r="913" ht="15.75" customHeight="1">
      <c r="L913" s="25"/>
      <c r="M913" s="25"/>
    </row>
    <row r="914" ht="15.75" customHeight="1">
      <c r="L914" s="25"/>
      <c r="M914" s="25"/>
    </row>
    <row r="915" ht="15.75" customHeight="1">
      <c r="L915" s="25"/>
      <c r="M915" s="25"/>
    </row>
    <row r="916" ht="15.75" customHeight="1">
      <c r="L916" s="25"/>
      <c r="M916" s="25"/>
    </row>
    <row r="917" ht="15.75" customHeight="1">
      <c r="L917" s="25"/>
      <c r="M917" s="25"/>
    </row>
    <row r="918" ht="15.75" customHeight="1">
      <c r="L918" s="25"/>
      <c r="M918" s="25"/>
    </row>
    <row r="919" ht="15.75" customHeight="1">
      <c r="L919" s="25"/>
      <c r="M919" s="25"/>
    </row>
    <row r="920" ht="15.75" customHeight="1">
      <c r="L920" s="25"/>
      <c r="M920" s="25"/>
    </row>
    <row r="921" ht="15.75" customHeight="1">
      <c r="L921" s="25"/>
      <c r="M921" s="25"/>
    </row>
    <row r="922" ht="15.75" customHeight="1">
      <c r="L922" s="25"/>
      <c r="M922" s="25"/>
    </row>
    <row r="923" ht="15.75" customHeight="1">
      <c r="L923" s="25"/>
      <c r="M923" s="25"/>
    </row>
    <row r="924" ht="15.75" customHeight="1">
      <c r="L924" s="25"/>
      <c r="M924" s="25"/>
    </row>
    <row r="925" ht="15.75" customHeight="1">
      <c r="L925" s="25"/>
      <c r="M925" s="25"/>
    </row>
    <row r="926" ht="15.75" customHeight="1">
      <c r="L926" s="25"/>
      <c r="M926" s="25"/>
    </row>
    <row r="927" ht="15.75" customHeight="1">
      <c r="L927" s="25"/>
      <c r="M927" s="25"/>
    </row>
    <row r="928" ht="15.75" customHeight="1">
      <c r="L928" s="25"/>
      <c r="M928" s="25"/>
    </row>
    <row r="929" ht="15.75" customHeight="1">
      <c r="L929" s="25"/>
      <c r="M929" s="25"/>
    </row>
    <row r="930" ht="15.75" customHeight="1">
      <c r="L930" s="25"/>
      <c r="M930" s="25"/>
    </row>
    <row r="931" ht="15.75" customHeight="1">
      <c r="L931" s="25"/>
      <c r="M931" s="25"/>
    </row>
    <row r="932" ht="15.75" customHeight="1">
      <c r="L932" s="25"/>
      <c r="M932" s="25"/>
    </row>
    <row r="933" ht="15.75" customHeight="1">
      <c r="L933" s="25"/>
      <c r="M933" s="25"/>
    </row>
    <row r="934" ht="15.75" customHeight="1">
      <c r="L934" s="25"/>
      <c r="M934" s="25"/>
    </row>
    <row r="935" ht="15.75" customHeight="1">
      <c r="L935" s="25"/>
      <c r="M935" s="25"/>
    </row>
    <row r="936" ht="15.75" customHeight="1">
      <c r="L936" s="25"/>
      <c r="M936" s="25"/>
    </row>
    <row r="937" ht="15.75" customHeight="1">
      <c r="L937" s="25"/>
      <c r="M937" s="25"/>
    </row>
    <row r="938" ht="15.75" customHeight="1">
      <c r="L938" s="25"/>
      <c r="M938" s="25"/>
    </row>
    <row r="939" ht="15.75" customHeight="1">
      <c r="L939" s="25"/>
      <c r="M939" s="25"/>
    </row>
    <row r="940" ht="15.75" customHeight="1">
      <c r="L940" s="25"/>
      <c r="M940" s="25"/>
    </row>
    <row r="941" ht="15.75" customHeight="1">
      <c r="L941" s="25"/>
      <c r="M941" s="25"/>
    </row>
    <row r="942" ht="15.75" customHeight="1">
      <c r="L942" s="25"/>
      <c r="M942" s="25"/>
    </row>
    <row r="943" ht="15.75" customHeight="1">
      <c r="L943" s="25"/>
      <c r="M943" s="25"/>
    </row>
    <row r="944" ht="15.75" customHeight="1">
      <c r="L944" s="25"/>
      <c r="M944" s="25"/>
    </row>
    <row r="945" ht="15.75" customHeight="1">
      <c r="L945" s="25"/>
      <c r="M945" s="25"/>
    </row>
    <row r="946" ht="15.75" customHeight="1">
      <c r="L946" s="25"/>
      <c r="M946" s="25"/>
    </row>
    <row r="947" ht="15.75" customHeight="1">
      <c r="L947" s="25"/>
      <c r="M947" s="25"/>
    </row>
    <row r="948" ht="15.75" customHeight="1">
      <c r="L948" s="25"/>
      <c r="M948" s="25"/>
    </row>
    <row r="949" ht="15.75" customHeight="1">
      <c r="L949" s="25"/>
      <c r="M949" s="25"/>
    </row>
    <row r="950" ht="15.75" customHeight="1">
      <c r="L950" s="25"/>
      <c r="M950" s="25"/>
    </row>
    <row r="951" ht="15.75" customHeight="1">
      <c r="L951" s="25"/>
      <c r="M951" s="25"/>
    </row>
    <row r="952" ht="15.75" customHeight="1">
      <c r="L952" s="25"/>
      <c r="M952" s="25"/>
    </row>
    <row r="953" ht="15.75" customHeight="1">
      <c r="L953" s="25"/>
      <c r="M953" s="25"/>
    </row>
    <row r="954" ht="15.75" customHeight="1">
      <c r="L954" s="25"/>
      <c r="M954" s="25"/>
    </row>
    <row r="955" ht="15.75" customHeight="1">
      <c r="L955" s="25"/>
      <c r="M955" s="25"/>
    </row>
    <row r="956" ht="15.75" customHeight="1">
      <c r="L956" s="25"/>
      <c r="M956" s="25"/>
    </row>
    <row r="957" ht="15.75" customHeight="1">
      <c r="L957" s="25"/>
      <c r="M957" s="25"/>
    </row>
    <row r="958" ht="15.75" customHeight="1">
      <c r="L958" s="25"/>
      <c r="M958" s="25"/>
    </row>
    <row r="959" ht="15.75" customHeight="1">
      <c r="L959" s="25"/>
      <c r="M959" s="25"/>
    </row>
    <row r="960" ht="15.75" customHeight="1">
      <c r="L960" s="25"/>
      <c r="M960" s="25"/>
    </row>
    <row r="961" ht="15.75" customHeight="1">
      <c r="L961" s="25"/>
      <c r="M961" s="25"/>
    </row>
    <row r="962" ht="15.75" customHeight="1">
      <c r="L962" s="25"/>
      <c r="M962" s="25"/>
    </row>
    <row r="963" ht="15.75" customHeight="1">
      <c r="L963" s="25"/>
      <c r="M963" s="25"/>
    </row>
    <row r="964" ht="15.75" customHeight="1">
      <c r="L964" s="25"/>
      <c r="M964" s="25"/>
    </row>
    <row r="965" ht="15.75" customHeight="1">
      <c r="L965" s="25"/>
      <c r="M965" s="25"/>
    </row>
    <row r="966" ht="15.75" customHeight="1">
      <c r="L966" s="25"/>
      <c r="M966" s="25"/>
    </row>
    <row r="967" ht="15.75" customHeight="1">
      <c r="L967" s="25"/>
      <c r="M967" s="25"/>
    </row>
    <row r="968" ht="15.75" customHeight="1">
      <c r="L968" s="25"/>
      <c r="M968" s="25"/>
    </row>
    <row r="969" ht="15.75" customHeight="1">
      <c r="L969" s="25"/>
      <c r="M969" s="25"/>
    </row>
    <row r="970" ht="15.75" customHeight="1">
      <c r="L970" s="25"/>
      <c r="M970" s="25"/>
    </row>
    <row r="971" ht="15.75" customHeight="1">
      <c r="L971" s="25"/>
      <c r="M971" s="25"/>
    </row>
    <row r="972" ht="15.75" customHeight="1">
      <c r="L972" s="25"/>
      <c r="M972" s="25"/>
    </row>
    <row r="973" ht="15.75" customHeight="1">
      <c r="L973" s="25"/>
      <c r="M973" s="25"/>
    </row>
    <row r="974" ht="15.75" customHeight="1">
      <c r="L974" s="25"/>
      <c r="M974" s="25"/>
    </row>
    <row r="975" ht="15.75" customHeight="1">
      <c r="L975" s="25"/>
      <c r="M975" s="25"/>
    </row>
    <row r="976" ht="15.75" customHeight="1">
      <c r="L976" s="25"/>
      <c r="M976" s="25"/>
    </row>
    <row r="977" ht="15.75" customHeight="1">
      <c r="L977" s="25"/>
      <c r="M977" s="25"/>
    </row>
    <row r="978" ht="15.75" customHeight="1">
      <c r="L978" s="25"/>
      <c r="M978" s="25"/>
    </row>
    <row r="979" ht="15.75" customHeight="1">
      <c r="L979" s="25"/>
      <c r="M979" s="25"/>
    </row>
    <row r="980" ht="15.75" customHeight="1">
      <c r="L980" s="25"/>
      <c r="M980" s="25"/>
    </row>
    <row r="981" ht="15.75" customHeight="1">
      <c r="L981" s="25"/>
      <c r="M981" s="25"/>
    </row>
    <row r="982" ht="15.75" customHeight="1">
      <c r="L982" s="25"/>
      <c r="M982" s="25"/>
    </row>
    <row r="983" ht="15.75" customHeight="1">
      <c r="L983" s="25"/>
      <c r="M983" s="25"/>
    </row>
    <row r="984" ht="15.75" customHeight="1">
      <c r="L984" s="25"/>
      <c r="M984" s="25"/>
    </row>
    <row r="985" ht="15.75" customHeight="1">
      <c r="L985" s="25"/>
      <c r="M985" s="25"/>
    </row>
    <row r="986" ht="15.75" customHeight="1">
      <c r="L986" s="25"/>
      <c r="M986" s="25"/>
    </row>
    <row r="987" ht="15.75" customHeight="1">
      <c r="L987" s="25"/>
      <c r="M987" s="25"/>
    </row>
    <row r="988" ht="15.75" customHeight="1">
      <c r="L988" s="25"/>
      <c r="M988" s="25"/>
    </row>
    <row r="989" ht="15.75" customHeight="1">
      <c r="L989" s="25"/>
      <c r="M989" s="25"/>
    </row>
    <row r="990" ht="15.75" customHeight="1">
      <c r="L990" s="25"/>
      <c r="M990" s="25"/>
    </row>
    <row r="991" ht="15.75" customHeight="1">
      <c r="L991" s="25"/>
      <c r="M991" s="25"/>
    </row>
    <row r="992" ht="15.75" customHeight="1">
      <c r="L992" s="25"/>
      <c r="M992" s="25"/>
    </row>
    <row r="993" ht="15.75" customHeight="1">
      <c r="L993" s="25"/>
      <c r="M993" s="25"/>
    </row>
    <row r="994" ht="15.75" customHeight="1">
      <c r="L994" s="25"/>
      <c r="M994" s="25"/>
    </row>
    <row r="995" ht="15.75" customHeight="1">
      <c r="L995" s="25"/>
      <c r="M995" s="25"/>
    </row>
    <row r="996" ht="15.75" customHeight="1">
      <c r="L996" s="25"/>
      <c r="M996" s="25"/>
    </row>
    <row r="997" ht="15.75" customHeight="1">
      <c r="L997" s="25"/>
      <c r="M997" s="25"/>
    </row>
    <row r="998" ht="15.75" customHeight="1">
      <c r="L998" s="25"/>
      <c r="M998" s="25"/>
    </row>
    <row r="999" ht="15.75" customHeight="1">
      <c r="L999" s="25"/>
      <c r="M999" s="25"/>
    </row>
    <row r="1000" ht="15.75" customHeight="1">
      <c r="L1000" s="25"/>
      <c r="M1000" s="25"/>
    </row>
    <row r="1001" ht="15.75" customHeight="1">
      <c r="L1001" s="25"/>
      <c r="M1001" s="25"/>
    </row>
  </sheetData>
  <mergeCells count="1">
    <mergeCell ref="B1:N1"/>
  </mergeCells>
  <hyperlinks>
    <hyperlink r:id="rId1" ref="A38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1" width="38.13"/>
    <col customWidth="1" min="2" max="2" width="10.13"/>
    <col customWidth="1" min="3" max="3" width="15.63"/>
    <col customWidth="1" min="4" max="4" width="8.5"/>
    <col customWidth="1" min="5" max="5" width="9.13"/>
    <col customWidth="1" min="6" max="7" width="9.38"/>
    <col customWidth="1" min="8" max="10" width="7.63"/>
  </cols>
  <sheetData>
    <row r="1" ht="14.25" customHeight="1">
      <c r="A1" s="1" t="s">
        <v>0</v>
      </c>
      <c r="B1" s="9" t="s">
        <v>2</v>
      </c>
      <c r="C1" s="9" t="s">
        <v>5</v>
      </c>
      <c r="D1" s="12" t="s">
        <v>2</v>
      </c>
      <c r="H1" s="15"/>
      <c r="I1" s="15"/>
      <c r="J1" s="15"/>
      <c r="K1" s="19"/>
      <c r="L1" s="20"/>
      <c r="Q1" s="22">
        <v>45625.0</v>
      </c>
      <c r="R1" s="22">
        <v>45260.0</v>
      </c>
    </row>
    <row r="2" ht="14.25" customHeight="1">
      <c r="A2" s="24"/>
      <c r="B2" s="26" t="s">
        <v>9</v>
      </c>
      <c r="C2" s="26" t="s">
        <v>10</v>
      </c>
      <c r="D2" s="26" t="s">
        <v>9</v>
      </c>
      <c r="E2" s="26" t="s">
        <v>9</v>
      </c>
      <c r="F2" s="29" t="s">
        <v>9</v>
      </c>
      <c r="G2" s="29" t="s">
        <v>9</v>
      </c>
      <c r="H2" s="15"/>
      <c r="I2" s="15"/>
      <c r="J2" s="15"/>
      <c r="K2" s="15"/>
      <c r="L2" s="15"/>
      <c r="N2" s="35"/>
      <c r="P2" s="35"/>
      <c r="Q2" s="35"/>
      <c r="R2" s="35"/>
    </row>
    <row r="3" ht="14.25" customHeight="1">
      <c r="A3" s="24" t="s">
        <v>1</v>
      </c>
      <c r="B3" s="26">
        <v>2025.0</v>
      </c>
      <c r="C3" s="26">
        <v>2025.0</v>
      </c>
      <c r="D3" s="26">
        <v>2024.0</v>
      </c>
      <c r="E3" s="26">
        <v>2023.0</v>
      </c>
      <c r="F3" s="29">
        <v>2022.0</v>
      </c>
      <c r="G3" s="29">
        <v>2021.0</v>
      </c>
      <c r="H3" s="15"/>
      <c r="I3" s="15"/>
      <c r="J3" s="15"/>
      <c r="K3" s="15"/>
      <c r="L3" s="15"/>
      <c r="N3" s="35" t="s">
        <v>18</v>
      </c>
      <c r="P3" s="35" t="s">
        <v>11</v>
      </c>
      <c r="Q3" s="35">
        <v>1.2733</v>
      </c>
      <c r="R3" s="35">
        <v>1.2632</v>
      </c>
    </row>
    <row r="4" ht="14.25" customHeight="1">
      <c r="A4" s="43" t="s">
        <v>4</v>
      </c>
      <c r="B4" s="45">
        <v>10084.0</v>
      </c>
      <c r="C4" s="45"/>
      <c r="D4" s="45">
        <v>9225.0</v>
      </c>
      <c r="E4" s="45">
        <v>8929.0</v>
      </c>
      <c r="F4" s="43">
        <v>6940.0</v>
      </c>
      <c r="G4" s="43">
        <v>4920.0</v>
      </c>
      <c r="H4" s="48"/>
      <c r="I4" s="50">
        <f>D4-E4</f>
        <v>296</v>
      </c>
      <c r="J4" s="48"/>
      <c r="K4" s="53">
        <f>D4*$Q$3</f>
        <v>11746.1925</v>
      </c>
      <c r="L4" s="53">
        <f>E4*$R$3</f>
        <v>11279.1128</v>
      </c>
      <c r="N4" s="57">
        <f>K4*(1+25%)</f>
        <v>14682.74063</v>
      </c>
    </row>
    <row r="5" ht="14.25" customHeight="1">
      <c r="A5" s="43" t="s">
        <v>36</v>
      </c>
      <c r="B5" s="45">
        <v>123549.0</v>
      </c>
      <c r="C5" s="45"/>
      <c r="D5" s="45"/>
      <c r="E5" s="59"/>
      <c r="F5" s="60"/>
      <c r="G5" s="60"/>
      <c r="H5" s="15"/>
      <c r="I5" s="48"/>
      <c r="J5" s="15"/>
      <c r="K5" s="53"/>
      <c r="L5" s="53"/>
      <c r="N5" s="57"/>
    </row>
    <row r="6" ht="14.25" customHeight="1">
      <c r="A6" s="43" t="s">
        <v>7</v>
      </c>
      <c r="B6" s="45"/>
      <c r="C6" s="45"/>
      <c r="D6" s="45">
        <v>5363.0</v>
      </c>
      <c r="E6" s="59">
        <v>10048.0</v>
      </c>
      <c r="F6" s="9">
        <v>9430.0</v>
      </c>
      <c r="G6" s="9">
        <v>2687.0</v>
      </c>
      <c r="H6" s="15"/>
      <c r="I6" s="50">
        <f>D6-E6</f>
        <v>-4685</v>
      </c>
      <c r="J6" s="15"/>
      <c r="K6" s="53">
        <f>D6*$Q$3</f>
        <v>6828.7079</v>
      </c>
      <c r="L6" s="53">
        <f>E6*$R$3</f>
        <v>12692.6336</v>
      </c>
      <c r="N6" s="57">
        <f>K6*(1+25%)</f>
        <v>8535.884875</v>
      </c>
    </row>
    <row r="7" ht="14.25" customHeight="1">
      <c r="A7" s="43" t="s">
        <v>39</v>
      </c>
      <c r="B7" s="45"/>
      <c r="C7" s="45"/>
      <c r="D7" s="45"/>
      <c r="E7" s="45"/>
      <c r="F7" s="43">
        <v>7130.0</v>
      </c>
      <c r="G7" s="43">
        <v>23940.0</v>
      </c>
      <c r="H7" s="48"/>
      <c r="I7" s="48"/>
      <c r="J7" s="15"/>
      <c r="K7" s="53"/>
      <c r="L7" s="53"/>
      <c r="N7" s="57"/>
    </row>
    <row r="8" ht="14.25" customHeight="1">
      <c r="A8" s="43" t="s">
        <v>8</v>
      </c>
      <c r="B8" s="45"/>
      <c r="C8" s="45"/>
      <c r="D8" s="45">
        <v>4130.0</v>
      </c>
      <c r="E8" s="45">
        <v>65491.0</v>
      </c>
      <c r="F8" s="61"/>
      <c r="G8" s="61"/>
      <c r="H8" s="48"/>
      <c r="I8" s="50">
        <f t="shared" ref="I8:I38" si="2">D8-E8</f>
        <v>-61361</v>
      </c>
      <c r="J8" s="15"/>
      <c r="K8" s="53">
        <f t="shared" ref="K8:K38" si="3">D8*$Q$3</f>
        <v>5258.729</v>
      </c>
      <c r="L8" s="53">
        <f t="shared" ref="L8:L38" si="4">E8*$R$3</f>
        <v>82728.2312</v>
      </c>
      <c r="N8" s="57">
        <f>K8*(1+25%)</f>
        <v>6573.41125</v>
      </c>
    </row>
    <row r="9" ht="14.25" customHeight="1">
      <c r="A9" s="64"/>
      <c r="B9" s="65">
        <v>152485.0</v>
      </c>
      <c r="C9" s="65"/>
      <c r="D9" s="65">
        <v>18718.0</v>
      </c>
      <c r="E9" s="65">
        <v>84468.0</v>
      </c>
      <c r="F9" s="66">
        <f t="shared" ref="F9:G9" si="1">sum(F4:F8)</f>
        <v>23500</v>
      </c>
      <c r="G9" s="66">
        <f t="shared" si="1"/>
        <v>31547</v>
      </c>
      <c r="H9" s="67"/>
      <c r="I9" s="50">
        <f t="shared" si="2"/>
        <v>-65750</v>
      </c>
      <c r="J9" s="67"/>
      <c r="K9" s="53">
        <f t="shared" si="3"/>
        <v>23833.6294</v>
      </c>
      <c r="L9" s="53">
        <f t="shared" si="4"/>
        <v>106699.9776</v>
      </c>
    </row>
    <row r="10" ht="14.25" customHeight="1">
      <c r="A10" s="24"/>
      <c r="B10" s="24"/>
      <c r="C10" s="24"/>
      <c r="D10" s="24"/>
      <c r="E10" s="69"/>
      <c r="F10" s="60"/>
      <c r="G10" s="60"/>
      <c r="H10" s="15"/>
      <c r="I10" s="48">
        <f t="shared" si="2"/>
        <v>0</v>
      </c>
      <c r="J10" s="15"/>
      <c r="K10" s="53">
        <f t="shared" si="3"/>
        <v>0</v>
      </c>
      <c r="L10" s="53">
        <f t="shared" si="4"/>
        <v>0</v>
      </c>
    </row>
    <row r="11" ht="14.25" customHeight="1">
      <c r="A11" s="24" t="s">
        <v>13</v>
      </c>
      <c r="B11" s="24"/>
      <c r="C11" s="24"/>
      <c r="D11" s="24"/>
      <c r="E11" s="69"/>
      <c r="F11" s="60"/>
      <c r="G11" s="60"/>
      <c r="H11" s="15"/>
      <c r="I11" s="48">
        <f t="shared" si="2"/>
        <v>0</v>
      </c>
      <c r="J11" s="15"/>
      <c r="K11" s="53">
        <f t="shared" si="3"/>
        <v>0</v>
      </c>
      <c r="L11" s="53">
        <f t="shared" si="4"/>
        <v>0</v>
      </c>
    </row>
    <row r="12" ht="14.25" customHeight="1">
      <c r="A12" s="43" t="s">
        <v>15</v>
      </c>
      <c r="B12" s="45">
        <v>406084.0</v>
      </c>
      <c r="C12" s="45">
        <v>1270968.0</v>
      </c>
      <c r="D12" s="45">
        <v>550095.0</v>
      </c>
      <c r="E12" s="59">
        <v>544129.0</v>
      </c>
      <c r="F12" s="59">
        <v>515241.0</v>
      </c>
      <c r="G12" s="59">
        <v>543491.0</v>
      </c>
      <c r="H12" s="15"/>
      <c r="I12" s="50">
        <f t="shared" si="2"/>
        <v>5966</v>
      </c>
      <c r="J12" s="15"/>
      <c r="K12" s="53">
        <f t="shared" si="3"/>
        <v>700435.9635</v>
      </c>
      <c r="L12" s="53">
        <f t="shared" si="4"/>
        <v>687343.7528</v>
      </c>
      <c r="N12" s="57">
        <f>K12*(1+25%)</f>
        <v>875544.9544</v>
      </c>
    </row>
    <row r="13" ht="14.25" customHeight="1">
      <c r="A13" s="43" t="s">
        <v>16</v>
      </c>
      <c r="B13" s="45">
        <v>167344.0</v>
      </c>
      <c r="C13" s="45">
        <v>789113.0</v>
      </c>
      <c r="D13" s="45">
        <v>150338.0</v>
      </c>
      <c r="E13" s="59">
        <v>169846.0</v>
      </c>
      <c r="F13" s="59">
        <v>106491.0</v>
      </c>
      <c r="G13" s="70"/>
      <c r="H13" s="15"/>
      <c r="I13" s="50">
        <f t="shared" si="2"/>
        <v>-19508</v>
      </c>
      <c r="J13" s="15"/>
      <c r="K13" s="53">
        <f t="shared" si="3"/>
        <v>191425.3754</v>
      </c>
      <c r="L13" s="53">
        <f t="shared" si="4"/>
        <v>214549.4672</v>
      </c>
      <c r="N13" s="71">
        <f>K13</f>
        <v>191425.3754</v>
      </c>
      <c r="O13" s="35" t="s">
        <v>43</v>
      </c>
    </row>
    <row r="14" ht="14.25" customHeight="1">
      <c r="A14" s="64"/>
      <c r="B14" s="65">
        <f t="shared" ref="B14:C14" si="5">sum(B12:B13)</f>
        <v>573428</v>
      </c>
      <c r="C14" s="65">
        <f t="shared" si="5"/>
        <v>2060081</v>
      </c>
      <c r="D14" s="65">
        <v>700433.0</v>
      </c>
      <c r="E14" s="65">
        <v>713975.0</v>
      </c>
      <c r="F14" s="72">
        <f t="shared" ref="F14:G14" si="6">sum(F12:F13)</f>
        <v>621732</v>
      </c>
      <c r="G14" s="72">
        <f t="shared" si="6"/>
        <v>543491</v>
      </c>
      <c r="H14" s="67"/>
      <c r="I14" s="50">
        <f t="shared" si="2"/>
        <v>-13542</v>
      </c>
      <c r="J14" s="67"/>
      <c r="K14" s="53">
        <f t="shared" si="3"/>
        <v>891861.3389</v>
      </c>
      <c r="L14" s="53">
        <f t="shared" si="4"/>
        <v>901893.22</v>
      </c>
    </row>
    <row r="15" ht="14.25" customHeight="1">
      <c r="A15" s="24"/>
      <c r="B15" s="24"/>
      <c r="C15" s="24"/>
      <c r="D15" s="24"/>
      <c r="E15" s="24"/>
      <c r="F15" s="60"/>
      <c r="G15" s="60"/>
      <c r="H15" s="15"/>
      <c r="I15" s="48">
        <f t="shared" si="2"/>
        <v>0</v>
      </c>
      <c r="J15" s="15"/>
      <c r="K15" s="53">
        <f t="shared" si="3"/>
        <v>0</v>
      </c>
      <c r="L15" s="53">
        <f t="shared" si="4"/>
        <v>0</v>
      </c>
    </row>
    <row r="16" ht="14.25" customHeight="1">
      <c r="A16" s="24" t="s">
        <v>20</v>
      </c>
      <c r="B16" s="24"/>
      <c r="C16" s="24"/>
      <c r="D16" s="24"/>
      <c r="E16" s="24"/>
      <c r="F16" s="60"/>
      <c r="G16" s="60"/>
      <c r="H16" s="15"/>
      <c r="I16" s="48">
        <f t="shared" si="2"/>
        <v>0</v>
      </c>
      <c r="J16" s="15"/>
      <c r="K16" s="53">
        <f t="shared" si="3"/>
        <v>0</v>
      </c>
      <c r="L16" s="53">
        <f t="shared" si="4"/>
        <v>0</v>
      </c>
    </row>
    <row r="17" ht="14.25" customHeight="1">
      <c r="A17" s="43" t="s">
        <v>21</v>
      </c>
      <c r="B17" s="45">
        <v>14400.0</v>
      </c>
      <c r="C17" s="45">
        <v>2501.0</v>
      </c>
      <c r="D17" s="45">
        <v>15896.0</v>
      </c>
      <c r="E17" s="45">
        <v>18447.0</v>
      </c>
      <c r="F17" s="43">
        <v>14328.0</v>
      </c>
      <c r="G17" s="43">
        <v>4670.0</v>
      </c>
      <c r="H17" s="48"/>
      <c r="I17" s="50">
        <f t="shared" si="2"/>
        <v>-2551</v>
      </c>
      <c r="J17" s="15"/>
      <c r="K17" s="53">
        <f t="shared" si="3"/>
        <v>20240.3768</v>
      </c>
      <c r="L17" s="53">
        <f t="shared" si="4"/>
        <v>23302.2504</v>
      </c>
      <c r="N17" s="57">
        <f t="shared" ref="N17:N20" si="7">K17*(1+25%)</f>
        <v>25300.471</v>
      </c>
    </row>
    <row r="18" ht="14.25" customHeight="1">
      <c r="A18" s="43" t="s">
        <v>22</v>
      </c>
      <c r="B18" s="45">
        <v>4769.0</v>
      </c>
      <c r="C18" s="45">
        <v>19163.0</v>
      </c>
      <c r="D18" s="45">
        <v>5033.0</v>
      </c>
      <c r="E18" s="43">
        <v>430.0</v>
      </c>
      <c r="F18" s="9">
        <v>342.0</v>
      </c>
      <c r="G18" s="9">
        <v>225.0</v>
      </c>
      <c r="H18" s="15"/>
      <c r="I18" s="50">
        <f t="shared" si="2"/>
        <v>4603</v>
      </c>
      <c r="J18" s="15"/>
      <c r="K18" s="53">
        <f t="shared" si="3"/>
        <v>6408.5189</v>
      </c>
      <c r="L18" s="53">
        <f t="shared" si="4"/>
        <v>543.176</v>
      </c>
      <c r="N18" s="57">
        <f t="shared" si="7"/>
        <v>8010.648625</v>
      </c>
    </row>
    <row r="19" ht="14.25" customHeight="1">
      <c r="A19" s="43" t="s">
        <v>23</v>
      </c>
      <c r="B19" s="45">
        <v>375000.0</v>
      </c>
      <c r="C19" s="74"/>
      <c r="D19" s="74"/>
      <c r="E19" s="45">
        <v>117713.0</v>
      </c>
      <c r="F19" s="43">
        <v>0.0</v>
      </c>
      <c r="G19" s="43">
        <v>556.0</v>
      </c>
      <c r="H19" s="48"/>
      <c r="I19" s="50">
        <f t="shared" si="2"/>
        <v>-117713</v>
      </c>
      <c r="J19" s="15"/>
      <c r="K19" s="53">
        <f t="shared" si="3"/>
        <v>0</v>
      </c>
      <c r="L19" s="53">
        <f t="shared" si="4"/>
        <v>148695.0616</v>
      </c>
      <c r="N19" s="57">
        <f t="shared" si="7"/>
        <v>0</v>
      </c>
    </row>
    <row r="20" ht="14.25" customHeight="1">
      <c r="A20" s="43" t="s">
        <v>25</v>
      </c>
      <c r="B20" s="45">
        <v>41.0</v>
      </c>
      <c r="C20" s="45">
        <f>7795+9679</f>
        <v>17474</v>
      </c>
      <c r="D20" s="45">
        <v>2118.0</v>
      </c>
      <c r="E20" s="9">
        <v>930.0</v>
      </c>
      <c r="F20" s="9">
        <v>1447.0</v>
      </c>
      <c r="G20" s="9">
        <v>5400.0</v>
      </c>
      <c r="H20" s="15"/>
      <c r="I20" s="50">
        <f t="shared" si="2"/>
        <v>1188</v>
      </c>
      <c r="J20" s="15"/>
      <c r="K20" s="53">
        <f t="shared" si="3"/>
        <v>2696.8494</v>
      </c>
      <c r="L20" s="53">
        <f t="shared" si="4"/>
        <v>1174.776</v>
      </c>
      <c r="N20" s="57">
        <f t="shared" si="7"/>
        <v>3371.06175</v>
      </c>
    </row>
    <row r="21" ht="14.25" customHeight="1">
      <c r="A21" s="43" t="s">
        <v>26</v>
      </c>
      <c r="B21" s="45">
        <v>42376.0</v>
      </c>
      <c r="C21" s="45">
        <v>95817.0</v>
      </c>
      <c r="D21" s="45">
        <v>30469.0</v>
      </c>
      <c r="E21" s="45">
        <v>28427.0</v>
      </c>
      <c r="F21" s="9">
        <v>32346.0</v>
      </c>
      <c r="G21" s="9">
        <v>2540.0</v>
      </c>
      <c r="H21" s="15"/>
      <c r="I21" s="50">
        <f t="shared" si="2"/>
        <v>2042</v>
      </c>
      <c r="J21" s="15"/>
      <c r="K21" s="53">
        <f t="shared" si="3"/>
        <v>38796.1777</v>
      </c>
      <c r="L21" s="53">
        <f t="shared" si="4"/>
        <v>35908.9864</v>
      </c>
      <c r="N21" s="71">
        <f>K21</f>
        <v>38796.1777</v>
      </c>
      <c r="O21" s="35" t="s">
        <v>43</v>
      </c>
      <c r="R21" s="27"/>
    </row>
    <row r="22" ht="14.25" customHeight="1">
      <c r="A22" s="43" t="s">
        <v>27</v>
      </c>
      <c r="B22" s="45">
        <v>7834.0</v>
      </c>
      <c r="C22" s="59">
        <f>30000</f>
        <v>30000</v>
      </c>
      <c r="D22" s="45">
        <v>2832.0</v>
      </c>
      <c r="E22" s="59">
        <v>2610.0</v>
      </c>
      <c r="F22" s="9">
        <v>2492.0</v>
      </c>
      <c r="G22" s="9">
        <v>115.0</v>
      </c>
      <c r="H22" s="15"/>
      <c r="I22" s="50">
        <f t="shared" si="2"/>
        <v>222</v>
      </c>
      <c r="J22" s="15"/>
      <c r="K22" s="53">
        <f t="shared" si="3"/>
        <v>3605.9856</v>
      </c>
      <c r="L22" s="53">
        <f t="shared" si="4"/>
        <v>3296.952</v>
      </c>
      <c r="N22" s="57">
        <f>K22*(1+25%)</f>
        <v>4507.482</v>
      </c>
      <c r="R22" s="75"/>
    </row>
    <row r="23" ht="14.25" customHeight="1">
      <c r="A23" s="43" t="s">
        <v>28</v>
      </c>
      <c r="B23" s="59">
        <f>2526+82</f>
        <v>2608</v>
      </c>
      <c r="C23" s="9"/>
      <c r="D23" s="9">
        <v>114.0</v>
      </c>
      <c r="E23" s="9">
        <v>104.0</v>
      </c>
      <c r="F23" s="9">
        <v>616.0</v>
      </c>
      <c r="G23" s="60"/>
      <c r="H23" s="15"/>
      <c r="I23" s="48">
        <f t="shared" si="2"/>
        <v>10</v>
      </c>
      <c r="J23" s="15"/>
      <c r="K23" s="53">
        <f t="shared" si="3"/>
        <v>145.1562</v>
      </c>
      <c r="L23" s="53">
        <f t="shared" si="4"/>
        <v>131.3728</v>
      </c>
      <c r="N23" s="71">
        <f>K23</f>
        <v>145.1562</v>
      </c>
      <c r="O23" s="35" t="s">
        <v>43</v>
      </c>
    </row>
    <row r="24" ht="14.25" customHeight="1">
      <c r="A24" s="43" t="s">
        <v>29</v>
      </c>
      <c r="B24" s="45">
        <v>25133.0</v>
      </c>
      <c r="C24" s="45">
        <f>60952+8400</f>
        <v>69352</v>
      </c>
      <c r="D24" s="45">
        <v>4736.0</v>
      </c>
      <c r="E24" s="45">
        <v>8792.0</v>
      </c>
      <c r="F24" s="43">
        <v>10252.0</v>
      </c>
      <c r="G24" s="61"/>
      <c r="H24" s="48"/>
      <c r="I24" s="50">
        <f t="shared" si="2"/>
        <v>-4056</v>
      </c>
      <c r="J24" s="15"/>
      <c r="K24" s="53">
        <f t="shared" si="3"/>
        <v>6030.3488</v>
      </c>
      <c r="L24" s="53">
        <f t="shared" si="4"/>
        <v>11106.0544</v>
      </c>
      <c r="N24" s="57">
        <f>K24*(1+25%)</f>
        <v>7537.936</v>
      </c>
    </row>
    <row r="25" ht="14.25" customHeight="1">
      <c r="A25" s="9" t="s">
        <v>30</v>
      </c>
      <c r="B25" s="59"/>
      <c r="C25" s="59"/>
      <c r="D25" s="59">
        <v>10000.0</v>
      </c>
      <c r="E25" s="69"/>
      <c r="F25" s="60"/>
      <c r="G25" s="60"/>
      <c r="H25" s="15"/>
      <c r="I25" s="50">
        <f t="shared" si="2"/>
        <v>10000</v>
      </c>
      <c r="J25" s="15"/>
      <c r="K25" s="53">
        <f t="shared" si="3"/>
        <v>12733</v>
      </c>
      <c r="L25" s="53">
        <f t="shared" si="4"/>
        <v>0</v>
      </c>
      <c r="N25" s="57"/>
    </row>
    <row r="26" ht="14.25" customHeight="1">
      <c r="A26" s="76"/>
      <c r="B26" s="77">
        <f t="shared" ref="B26:C26" si="8">sum(B17:B25)</f>
        <v>472161</v>
      </c>
      <c r="C26" s="77">
        <f t="shared" si="8"/>
        <v>234307</v>
      </c>
      <c r="D26" s="77">
        <v>71198.0</v>
      </c>
      <c r="E26" s="65">
        <v>177453.0</v>
      </c>
      <c r="F26" s="66">
        <f t="shared" ref="F26:G26" si="9">sum(F17:F25)</f>
        <v>61823</v>
      </c>
      <c r="G26" s="66">
        <f t="shared" si="9"/>
        <v>13506</v>
      </c>
      <c r="H26" s="67"/>
      <c r="I26" s="50">
        <f t="shared" si="2"/>
        <v>-106255</v>
      </c>
      <c r="J26" s="67"/>
      <c r="K26" s="53">
        <f t="shared" si="3"/>
        <v>90656.4134</v>
      </c>
      <c r="L26" s="53">
        <f t="shared" si="4"/>
        <v>224158.6296</v>
      </c>
      <c r="M26" s="78"/>
      <c r="N26" s="79">
        <f>sum(N4:N25)</f>
        <v>1184431.3</v>
      </c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</row>
    <row r="27" ht="14.25" customHeight="1">
      <c r="A27" s="24"/>
      <c r="B27" s="74"/>
      <c r="C27" s="74"/>
      <c r="D27" s="74"/>
      <c r="E27" s="69"/>
      <c r="F27" s="60"/>
      <c r="G27" s="60"/>
      <c r="H27" s="15"/>
      <c r="I27" s="48">
        <f t="shared" si="2"/>
        <v>0</v>
      </c>
      <c r="J27" s="15"/>
      <c r="K27" s="53">
        <f t="shared" si="3"/>
        <v>0</v>
      </c>
      <c r="L27" s="53">
        <f t="shared" si="4"/>
        <v>0</v>
      </c>
    </row>
    <row r="28" ht="14.25" customHeight="1">
      <c r="A28" s="24" t="s">
        <v>31</v>
      </c>
      <c r="B28" s="45"/>
      <c r="C28" s="74"/>
      <c r="D28" s="74"/>
      <c r="E28" s="69"/>
      <c r="F28" s="60"/>
      <c r="G28" s="60"/>
      <c r="H28" s="15"/>
      <c r="I28" s="48">
        <f t="shared" si="2"/>
        <v>0</v>
      </c>
      <c r="J28" s="15"/>
      <c r="K28" s="53">
        <f t="shared" si="3"/>
        <v>0</v>
      </c>
      <c r="L28" s="53">
        <f t="shared" si="4"/>
        <v>0</v>
      </c>
    </row>
    <row r="29" ht="14.25" customHeight="1">
      <c r="A29" s="43" t="s">
        <v>32</v>
      </c>
      <c r="B29" s="43">
        <v>160.0</v>
      </c>
      <c r="C29" s="43">
        <v>6327.0</v>
      </c>
      <c r="D29" s="43">
        <v>92.0</v>
      </c>
      <c r="E29" s="9">
        <v>46.0</v>
      </c>
      <c r="F29" s="9">
        <v>539.0</v>
      </c>
      <c r="G29" s="9">
        <v>717.0</v>
      </c>
      <c r="H29" s="15"/>
      <c r="I29" s="48">
        <f t="shared" si="2"/>
        <v>46</v>
      </c>
      <c r="J29" s="15"/>
      <c r="K29" s="53">
        <f t="shared" si="3"/>
        <v>117.1436</v>
      </c>
      <c r="L29" s="53">
        <f t="shared" si="4"/>
        <v>58.1072</v>
      </c>
    </row>
    <row r="30" ht="14.25" customHeight="1">
      <c r="A30" s="43" t="s">
        <v>33</v>
      </c>
      <c r="B30" s="43"/>
      <c r="C30" s="43"/>
      <c r="D30" s="43">
        <v>67.0</v>
      </c>
      <c r="E30" s="9">
        <v>44.0</v>
      </c>
      <c r="F30" s="9">
        <v>193.0</v>
      </c>
      <c r="G30" s="9">
        <v>531.0</v>
      </c>
      <c r="H30" s="15"/>
      <c r="I30" s="48">
        <f t="shared" si="2"/>
        <v>23</v>
      </c>
      <c r="J30" s="15"/>
      <c r="K30" s="53">
        <f t="shared" si="3"/>
        <v>85.3111</v>
      </c>
      <c r="L30" s="53">
        <f t="shared" si="4"/>
        <v>55.5808</v>
      </c>
    </row>
    <row r="31" ht="14.25" customHeight="1">
      <c r="A31" s="64"/>
      <c r="B31" s="80">
        <f t="shared" ref="B31:C31" si="10">sum(B29:B30)</f>
        <v>160</v>
      </c>
      <c r="C31" s="80">
        <f t="shared" si="10"/>
        <v>6327</v>
      </c>
      <c r="D31" s="80">
        <v>159.0</v>
      </c>
      <c r="E31" s="80">
        <v>90.0</v>
      </c>
      <c r="F31" s="66">
        <f t="shared" ref="F31:G31" si="11">sum(F29:F30)</f>
        <v>732</v>
      </c>
      <c r="G31" s="66">
        <f t="shared" si="11"/>
        <v>1248</v>
      </c>
      <c r="H31" s="67"/>
      <c r="I31" s="48">
        <f t="shared" si="2"/>
        <v>69</v>
      </c>
      <c r="J31" s="67"/>
      <c r="K31" s="53">
        <f t="shared" si="3"/>
        <v>202.4547</v>
      </c>
      <c r="L31" s="53">
        <f t="shared" si="4"/>
        <v>113.688</v>
      </c>
    </row>
    <row r="32" ht="14.25" customHeight="1">
      <c r="A32" s="81"/>
      <c r="B32" s="81"/>
      <c r="C32" s="81"/>
      <c r="D32" s="81"/>
      <c r="E32" s="60"/>
      <c r="F32" s="60"/>
      <c r="G32" s="60"/>
      <c r="H32" s="15"/>
      <c r="I32" s="48">
        <f t="shared" si="2"/>
        <v>0</v>
      </c>
      <c r="J32" s="15"/>
      <c r="K32" s="53">
        <f t="shared" si="3"/>
        <v>0</v>
      </c>
      <c r="L32" s="53">
        <f t="shared" si="4"/>
        <v>0</v>
      </c>
    </row>
    <row r="33" ht="14.25" customHeight="1">
      <c r="A33" s="24" t="s">
        <v>34</v>
      </c>
      <c r="B33" s="24"/>
      <c r="C33" s="24"/>
      <c r="D33" s="24"/>
      <c r="E33" s="69"/>
      <c r="F33" s="60"/>
      <c r="G33" s="60"/>
      <c r="H33" s="15"/>
      <c r="I33" s="48">
        <f t="shared" si="2"/>
        <v>0</v>
      </c>
      <c r="J33" s="15"/>
      <c r="K33" s="53">
        <f t="shared" si="3"/>
        <v>0</v>
      </c>
      <c r="L33" s="53">
        <f t="shared" si="4"/>
        <v>0</v>
      </c>
    </row>
    <row r="34" ht="14.25" customHeight="1">
      <c r="A34" s="43" t="s">
        <v>35</v>
      </c>
      <c r="B34" s="45">
        <v>90676.0</v>
      </c>
      <c r="C34" s="45">
        <v>0.0</v>
      </c>
      <c r="D34" s="45">
        <v>65520.0</v>
      </c>
      <c r="E34" s="45">
        <v>75900.0</v>
      </c>
      <c r="F34" s="83">
        <v>196230.0</v>
      </c>
      <c r="G34" s="83">
        <v>181815.0</v>
      </c>
      <c r="H34" s="15"/>
      <c r="I34" s="50">
        <f t="shared" si="2"/>
        <v>-10380</v>
      </c>
      <c r="J34" s="15"/>
      <c r="K34" s="53">
        <f t="shared" si="3"/>
        <v>83426.616</v>
      </c>
      <c r="L34" s="53">
        <f t="shared" si="4"/>
        <v>95876.88</v>
      </c>
    </row>
    <row r="35" ht="14.25" customHeight="1">
      <c r="A35" s="43" t="s">
        <v>37</v>
      </c>
      <c r="B35" s="45">
        <v>181352.0</v>
      </c>
      <c r="C35" s="45">
        <v>0.0</v>
      </c>
      <c r="D35" s="45">
        <v>131040.0</v>
      </c>
      <c r="E35" s="45">
        <v>151800.0</v>
      </c>
      <c r="F35" s="86">
        <v>194400.0</v>
      </c>
      <c r="G35" s="86">
        <v>0.0</v>
      </c>
      <c r="H35" s="48"/>
      <c r="I35" s="50">
        <f t="shared" si="2"/>
        <v>-20760</v>
      </c>
      <c r="J35" s="15"/>
      <c r="K35" s="53">
        <f t="shared" si="3"/>
        <v>166853.232</v>
      </c>
      <c r="L35" s="53">
        <f t="shared" si="4"/>
        <v>191753.76</v>
      </c>
    </row>
    <row r="36" ht="14.25" customHeight="1">
      <c r="A36" s="87"/>
      <c r="B36" s="77">
        <f t="shared" ref="B36:G36" si="12">sum(B34:B35)</f>
        <v>272028</v>
      </c>
      <c r="C36" s="77">
        <f t="shared" si="12"/>
        <v>0</v>
      </c>
      <c r="D36" s="77">
        <f t="shared" si="12"/>
        <v>196560</v>
      </c>
      <c r="E36" s="77">
        <f t="shared" si="12"/>
        <v>227700</v>
      </c>
      <c r="F36" s="77">
        <f t="shared" si="12"/>
        <v>390630</v>
      </c>
      <c r="G36" s="77">
        <f t="shared" si="12"/>
        <v>181815</v>
      </c>
      <c r="H36" s="88"/>
      <c r="I36" s="50">
        <f t="shared" si="2"/>
        <v>-31140</v>
      </c>
      <c r="J36" s="67"/>
      <c r="K36" s="53">
        <f t="shared" si="3"/>
        <v>250279.848</v>
      </c>
      <c r="L36" s="53">
        <f t="shared" si="4"/>
        <v>287630.64</v>
      </c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</row>
    <row r="37" ht="14.25" customHeight="1">
      <c r="A37" s="89"/>
      <c r="B37" s="89"/>
      <c r="C37" s="89"/>
      <c r="D37" s="89"/>
      <c r="E37" s="89"/>
      <c r="F37" s="89"/>
      <c r="G37" s="89"/>
      <c r="I37" s="48">
        <f t="shared" si="2"/>
        <v>0</v>
      </c>
      <c r="K37" s="53">
        <f t="shared" si="3"/>
        <v>0</v>
      </c>
      <c r="L37" s="53">
        <f t="shared" si="4"/>
        <v>0</v>
      </c>
    </row>
    <row r="38" ht="14.25" customHeight="1">
      <c r="A38" s="66" t="s">
        <v>57</v>
      </c>
      <c r="B38" s="72">
        <f t="shared" ref="B38:G38" si="13">B36+B31+B26+B14+B9</f>
        <v>1470262</v>
      </c>
      <c r="C38" s="72">
        <f t="shared" si="13"/>
        <v>2300715</v>
      </c>
      <c r="D38" s="72">
        <f t="shared" si="13"/>
        <v>987068</v>
      </c>
      <c r="E38" s="72">
        <f t="shared" si="13"/>
        <v>1203686</v>
      </c>
      <c r="F38" s="72">
        <f t="shared" si="13"/>
        <v>1098417</v>
      </c>
      <c r="G38" s="72">
        <f t="shared" si="13"/>
        <v>771607</v>
      </c>
      <c r="H38" s="92"/>
      <c r="I38" s="50">
        <f t="shared" si="2"/>
        <v>-216618</v>
      </c>
      <c r="J38" s="92"/>
      <c r="K38" s="53">
        <f t="shared" si="3"/>
        <v>1256833.684</v>
      </c>
      <c r="L38" s="53">
        <f t="shared" si="4"/>
        <v>1520496.155</v>
      </c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>
      <c r="A45" s="4" t="s">
        <v>24</v>
      </c>
      <c r="B45" s="93">
        <v>1507469.0</v>
      </c>
      <c r="C45" s="93">
        <v>685699.0</v>
      </c>
      <c r="D45" s="55">
        <v>1338215.0</v>
      </c>
      <c r="E45" s="54">
        <v>1150389.0</v>
      </c>
      <c r="F45" s="96">
        <v>956864.0</v>
      </c>
      <c r="G45" s="96">
        <v>865320.0</v>
      </c>
      <c r="J45" s="54">
        <v>1150389.0</v>
      </c>
      <c r="K45" s="55">
        <v>1338215.0</v>
      </c>
    </row>
    <row r="46" ht="11.25" customHeight="1">
      <c r="A46" s="35" t="s">
        <v>59</v>
      </c>
      <c r="B46" s="99">
        <v>629.0</v>
      </c>
      <c r="C46" s="99">
        <v>40045.0</v>
      </c>
      <c r="F46" s="89"/>
      <c r="G46" s="89"/>
    </row>
    <row r="47" ht="14.25" customHeight="1">
      <c r="B47" s="100"/>
      <c r="C47" s="100"/>
      <c r="F47" s="89"/>
      <c r="G47" s="89"/>
    </row>
    <row r="48" ht="14.25" customHeight="1">
      <c r="B48" s="100"/>
      <c r="C48" s="100"/>
      <c r="F48" s="89"/>
      <c r="G48" s="89"/>
    </row>
    <row r="49" ht="14.25" customHeight="1">
      <c r="A49" s="4" t="s">
        <v>62</v>
      </c>
      <c r="B49" s="101">
        <f t="shared" ref="B49:G49" si="14">B45+B46-B38</f>
        <v>37836</v>
      </c>
      <c r="C49" s="101">
        <f t="shared" si="14"/>
        <v>-1574971</v>
      </c>
      <c r="D49" s="101">
        <f t="shared" si="14"/>
        <v>351147</v>
      </c>
      <c r="E49" s="101">
        <f t="shared" si="14"/>
        <v>-53297</v>
      </c>
      <c r="F49" s="101">
        <f t="shared" si="14"/>
        <v>-141553</v>
      </c>
      <c r="G49" s="101">
        <f t="shared" si="14"/>
        <v>93713</v>
      </c>
    </row>
    <row r="50" ht="14.25" customHeight="1">
      <c r="F50" s="89"/>
      <c r="G50" s="89"/>
    </row>
    <row r="51" ht="14.25" customHeight="1">
      <c r="A51" s="35" t="s">
        <v>65</v>
      </c>
      <c r="B51" s="68">
        <v>104312.0</v>
      </c>
      <c r="C51" s="106">
        <v>-347048.0</v>
      </c>
      <c r="D51" s="91">
        <v>87787.0</v>
      </c>
      <c r="E51" s="106">
        <v>0.0</v>
      </c>
      <c r="F51" s="107">
        <v>26330.0</v>
      </c>
      <c r="G51" s="107">
        <v>-11953.0</v>
      </c>
    </row>
    <row r="52" ht="14.25" customHeight="1"/>
    <row r="53" ht="14.25" customHeight="1">
      <c r="D53" s="90"/>
      <c r="E53" s="91"/>
    </row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1">
    <mergeCell ref="D1:G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1" width="48.13"/>
    <col customWidth="1" min="2" max="6" width="7.63"/>
  </cols>
  <sheetData>
    <row r="1" ht="14.25" customHeight="1">
      <c r="A1" s="3" t="s">
        <v>1</v>
      </c>
      <c r="B1" s="4">
        <v>2024.0</v>
      </c>
      <c r="C1" s="4">
        <v>2023.0</v>
      </c>
      <c r="H1" s="6"/>
    </row>
    <row r="2" ht="14.25" customHeight="1">
      <c r="A2" s="8" t="s">
        <v>4</v>
      </c>
      <c r="B2" s="18">
        <v>9225.0</v>
      </c>
      <c r="C2" s="18">
        <v>8929.0</v>
      </c>
      <c r="H2" s="6"/>
    </row>
    <row r="3" ht="14.25" customHeight="1">
      <c r="A3" s="8" t="s">
        <v>7</v>
      </c>
      <c r="B3" s="18">
        <v>5363.0</v>
      </c>
      <c r="C3" s="18">
        <v>10048.0</v>
      </c>
      <c r="H3" s="6"/>
    </row>
    <row r="4" ht="14.25" customHeight="1">
      <c r="A4" s="8" t="s">
        <v>8</v>
      </c>
      <c r="B4" s="18">
        <v>4130.0</v>
      </c>
      <c r="C4" s="18">
        <v>65491.0</v>
      </c>
      <c r="H4" s="6"/>
    </row>
    <row r="5" ht="14.25" customHeight="1">
      <c r="B5" s="27">
        <v>18718.0</v>
      </c>
      <c r="C5" s="18">
        <v>84468.0</v>
      </c>
      <c r="H5" s="28"/>
    </row>
    <row r="6" ht="14.25" customHeight="1">
      <c r="A6" s="30"/>
      <c r="H6" s="6"/>
    </row>
    <row r="7" ht="14.25" customHeight="1">
      <c r="A7" s="3" t="s">
        <v>13</v>
      </c>
      <c r="H7" s="34"/>
    </row>
    <row r="8" ht="14.25" customHeight="1">
      <c r="A8" s="8" t="s">
        <v>15</v>
      </c>
      <c r="B8" s="18">
        <v>550095.0</v>
      </c>
      <c r="C8" s="18">
        <v>544129.0</v>
      </c>
      <c r="H8" s="37"/>
    </row>
    <row r="9" ht="14.25" customHeight="1">
      <c r="A9" s="8" t="s">
        <v>16</v>
      </c>
      <c r="B9" s="18">
        <v>150338.0</v>
      </c>
      <c r="C9" s="18">
        <v>169846.0</v>
      </c>
      <c r="H9" s="40"/>
    </row>
    <row r="10" ht="14.25" customHeight="1">
      <c r="A10" s="30"/>
      <c r="B10" s="18">
        <v>700433.0</v>
      </c>
      <c r="C10" s="18">
        <v>713975.0</v>
      </c>
      <c r="H10" s="44"/>
    </row>
    <row r="11" ht="14.25" customHeight="1">
      <c r="A11" s="30"/>
      <c r="H11" s="40"/>
    </row>
    <row r="12" ht="14.25" customHeight="1">
      <c r="A12" s="3" t="s">
        <v>20</v>
      </c>
      <c r="H12" s="6"/>
    </row>
    <row r="13" ht="14.25" customHeight="1">
      <c r="A13" s="8" t="s">
        <v>21</v>
      </c>
      <c r="B13" s="18">
        <v>15896.0</v>
      </c>
      <c r="C13" s="18">
        <v>18447.0</v>
      </c>
      <c r="H13" s="34"/>
    </row>
    <row r="14" ht="14.25" customHeight="1">
      <c r="A14" s="8" t="s">
        <v>22</v>
      </c>
      <c r="B14" s="18">
        <v>5033.0</v>
      </c>
      <c r="C14" s="35">
        <v>430.0</v>
      </c>
      <c r="H14" s="37"/>
    </row>
    <row r="15" ht="14.25" customHeight="1">
      <c r="A15" s="8" t="s">
        <v>23</v>
      </c>
      <c r="C15" s="18">
        <v>-117713.0</v>
      </c>
      <c r="H15" s="40"/>
    </row>
    <row r="16" ht="14.25" customHeight="1">
      <c r="A16" s="8" t="s">
        <v>25</v>
      </c>
      <c r="B16" s="18">
        <v>2118.0</v>
      </c>
      <c r="C16" s="35">
        <v>930.0</v>
      </c>
      <c r="H16" s="44"/>
    </row>
    <row r="17" ht="14.25" customHeight="1">
      <c r="A17" s="8" t="s">
        <v>26</v>
      </c>
      <c r="B17" s="18">
        <v>30469.0</v>
      </c>
      <c r="C17" s="18">
        <v>28427.0</v>
      </c>
      <c r="H17" s="40"/>
    </row>
    <row r="18" ht="14.25" customHeight="1">
      <c r="A18" s="8" t="s">
        <v>27</v>
      </c>
      <c r="B18" s="18">
        <v>2832.0</v>
      </c>
      <c r="C18" s="18">
        <v>2610.0</v>
      </c>
      <c r="H18" s="6"/>
    </row>
    <row r="19" ht="14.25" customHeight="1">
      <c r="A19" s="8" t="s">
        <v>28</v>
      </c>
      <c r="B19" s="35">
        <v>114.0</v>
      </c>
      <c r="C19" s="35">
        <v>104.0</v>
      </c>
      <c r="H19" s="28"/>
    </row>
    <row r="20" ht="14.25" customHeight="1">
      <c r="A20" s="8" t="s">
        <v>29</v>
      </c>
      <c r="B20" s="18">
        <v>4736.0</v>
      </c>
      <c r="C20" s="18">
        <v>8792.0</v>
      </c>
      <c r="H20" s="44"/>
    </row>
    <row r="21" ht="14.25" customHeight="1">
      <c r="A21" s="8" t="s">
        <v>30</v>
      </c>
      <c r="B21" s="18">
        <v>10000.0</v>
      </c>
      <c r="H21" s="40"/>
    </row>
    <row r="22" ht="14.25" customHeight="1">
      <c r="B22" s="27">
        <v>71198.0</v>
      </c>
      <c r="C22" s="18">
        <v>177453.0</v>
      </c>
      <c r="H22" s="44"/>
    </row>
    <row r="23" ht="14.25" customHeight="1">
      <c r="A23" s="30"/>
      <c r="H23" s="40"/>
    </row>
    <row r="24" ht="14.25" customHeight="1">
      <c r="A24" s="3" t="s">
        <v>31</v>
      </c>
      <c r="H24" s="6"/>
    </row>
    <row r="25" ht="14.25" customHeight="1">
      <c r="A25" s="8" t="s">
        <v>32</v>
      </c>
      <c r="B25" s="35">
        <v>92.0</v>
      </c>
      <c r="C25" s="35">
        <v>46.0</v>
      </c>
      <c r="H25" s="34"/>
    </row>
    <row r="26" ht="14.25" customHeight="1">
      <c r="A26" s="8" t="s">
        <v>33</v>
      </c>
      <c r="B26" s="35">
        <v>67.0</v>
      </c>
      <c r="C26" s="35">
        <v>44.0</v>
      </c>
      <c r="H26" s="37"/>
    </row>
    <row r="27" ht="14.25" customHeight="1">
      <c r="A27" s="30"/>
      <c r="B27" s="35">
        <v>159.0</v>
      </c>
      <c r="C27" s="35">
        <v>90.0</v>
      </c>
      <c r="H27" s="40"/>
    </row>
    <row r="28" ht="14.25" customHeight="1">
      <c r="A28" s="30"/>
      <c r="H28" s="44"/>
    </row>
    <row r="29" ht="14.25" customHeight="1">
      <c r="A29" s="3" t="s">
        <v>34</v>
      </c>
      <c r="H29" s="40"/>
    </row>
    <row r="30" ht="14.25" customHeight="1">
      <c r="A30" s="8" t="s">
        <v>35</v>
      </c>
      <c r="B30" s="18">
        <v>65520.0</v>
      </c>
      <c r="C30" s="18">
        <v>75900.0</v>
      </c>
      <c r="H30" s="6"/>
    </row>
    <row r="31" ht="14.25" customHeight="1">
      <c r="A31" s="8" t="s">
        <v>37</v>
      </c>
      <c r="B31" s="18">
        <v>131040.0</v>
      </c>
      <c r="C31" s="18">
        <v>151800.0</v>
      </c>
      <c r="H31" s="28"/>
    </row>
    <row r="32" ht="14.25" customHeight="1">
      <c r="B32" s="27">
        <v>196560.0</v>
      </c>
      <c r="C32" s="18">
        <v>227700.0</v>
      </c>
      <c r="H32" s="44"/>
    </row>
    <row r="33" ht="14.25" customHeight="1">
      <c r="A33" s="30"/>
      <c r="H33" s="40"/>
    </row>
    <row r="34" ht="14.25" customHeight="1">
      <c r="A34" s="30"/>
      <c r="H34" s="44"/>
    </row>
    <row r="35" ht="14.25" customHeight="1">
      <c r="A35" s="30"/>
      <c r="H35" s="40"/>
    </row>
    <row r="36" ht="14.25" customHeight="1">
      <c r="A36" s="30"/>
      <c r="H36" s="6"/>
    </row>
    <row r="37" ht="14.25" customHeight="1">
      <c r="A37" s="30"/>
      <c r="H37" s="28"/>
    </row>
    <row r="38" ht="14.25" customHeight="1">
      <c r="A38" s="30"/>
      <c r="H38" s="44"/>
    </row>
    <row r="39" ht="14.25" customHeight="1">
      <c r="A39" s="30"/>
      <c r="H39" s="40"/>
    </row>
    <row r="40" ht="14.25" customHeight="1">
      <c r="A40" s="30"/>
      <c r="H40" s="44"/>
    </row>
    <row r="41" ht="14.25" customHeight="1">
      <c r="A41" s="30"/>
      <c r="H41" s="40"/>
    </row>
    <row r="42" ht="14.25" customHeight="1">
      <c r="A42" s="30"/>
    </row>
    <row r="43" ht="14.25" customHeight="1">
      <c r="A43" s="30"/>
    </row>
    <row r="44" ht="14.25" customHeight="1">
      <c r="A44" s="30"/>
    </row>
    <row r="45" ht="14.25" customHeight="1">
      <c r="A45" s="30"/>
    </row>
    <row r="46" ht="14.25" customHeight="1">
      <c r="A46" s="30"/>
    </row>
    <row r="47" ht="14.25" customHeight="1">
      <c r="A47" s="30"/>
    </row>
    <row r="48" ht="14.25" customHeight="1">
      <c r="A48" s="30"/>
    </row>
    <row r="49" ht="14.25" customHeight="1">
      <c r="A49" s="30"/>
    </row>
    <row r="50" ht="14.25" customHeight="1">
      <c r="A50" s="30"/>
    </row>
    <row r="51" ht="14.25" customHeight="1">
      <c r="A51" s="30"/>
    </row>
    <row r="52" ht="14.25" customHeight="1">
      <c r="A52" s="30"/>
    </row>
    <row r="53" ht="14.25" customHeight="1">
      <c r="A53" s="30"/>
    </row>
    <row r="54" ht="14.25" customHeight="1">
      <c r="A54" s="30"/>
    </row>
    <row r="55" ht="14.25" customHeight="1">
      <c r="A55" s="30"/>
    </row>
    <row r="56" ht="14.25" customHeight="1">
      <c r="A56" s="30"/>
    </row>
    <row r="57" ht="14.25" customHeight="1">
      <c r="A57" s="30"/>
    </row>
    <row r="58" ht="14.25" customHeight="1">
      <c r="A58" s="30"/>
    </row>
    <row r="59" ht="14.25" customHeight="1">
      <c r="A59" s="30"/>
    </row>
    <row r="60" ht="14.25" customHeight="1">
      <c r="A60" s="30"/>
    </row>
    <row r="61" ht="14.25" customHeight="1">
      <c r="A61" s="30"/>
    </row>
    <row r="62" ht="14.25" customHeight="1">
      <c r="A62" s="30"/>
    </row>
    <row r="63" ht="14.25" customHeight="1">
      <c r="A63" s="30"/>
    </row>
    <row r="64" ht="14.25" customHeight="1">
      <c r="A64" s="30"/>
    </row>
    <row r="65" ht="14.25" customHeight="1">
      <c r="A65" s="30"/>
    </row>
    <row r="66" ht="14.25" customHeight="1">
      <c r="A66" s="30"/>
    </row>
    <row r="67" ht="14.25" customHeight="1">
      <c r="A67" s="30"/>
    </row>
    <row r="68" ht="14.25" customHeight="1">
      <c r="A68" s="30"/>
    </row>
    <row r="69" ht="14.25" customHeight="1">
      <c r="A69" s="30"/>
    </row>
    <row r="70" ht="14.25" customHeight="1">
      <c r="A70" s="30"/>
    </row>
    <row r="71" ht="14.25" customHeight="1">
      <c r="A71" s="30"/>
    </row>
    <row r="72" ht="14.25" customHeight="1">
      <c r="A72" s="30"/>
    </row>
    <row r="73" ht="14.25" customHeight="1">
      <c r="A73" s="30"/>
    </row>
    <row r="74" ht="14.25" customHeight="1">
      <c r="A74" s="30"/>
    </row>
    <row r="75" ht="14.25" customHeight="1">
      <c r="A75" s="30"/>
    </row>
    <row r="76" ht="14.25" customHeight="1">
      <c r="A76" s="30"/>
    </row>
    <row r="77" ht="14.25" customHeight="1">
      <c r="A77" s="30"/>
    </row>
    <row r="78" ht="14.25" customHeight="1">
      <c r="A78" s="30"/>
    </row>
    <row r="79" ht="14.25" customHeight="1">
      <c r="A79" s="30"/>
    </row>
    <row r="80" ht="14.25" customHeight="1">
      <c r="A80" s="30"/>
    </row>
    <row r="81" ht="14.25" customHeight="1">
      <c r="A81" s="30"/>
    </row>
    <row r="82" ht="14.25" customHeight="1">
      <c r="A82" s="30"/>
    </row>
    <row r="83" ht="14.25" customHeight="1">
      <c r="A83" s="30"/>
    </row>
    <row r="84" ht="14.25" customHeight="1">
      <c r="A84" s="30"/>
    </row>
    <row r="85" ht="14.25" customHeight="1">
      <c r="A85" s="30"/>
    </row>
    <row r="86" ht="14.25" customHeight="1">
      <c r="A86" s="30"/>
    </row>
    <row r="87" ht="14.25" customHeight="1">
      <c r="A87" s="30"/>
    </row>
    <row r="88" ht="14.25" customHeight="1">
      <c r="A88" s="30"/>
    </row>
    <row r="89" ht="14.25" customHeight="1">
      <c r="A89" s="30"/>
    </row>
    <row r="90" ht="14.25" customHeight="1">
      <c r="A90" s="30"/>
    </row>
    <row r="91" ht="14.25" customHeight="1">
      <c r="A91" s="30"/>
    </row>
    <row r="92" ht="14.25" customHeight="1">
      <c r="A92" s="30"/>
    </row>
    <row r="93" ht="14.25" customHeight="1">
      <c r="A93" s="30"/>
    </row>
    <row r="94" ht="14.25" customHeight="1">
      <c r="A94" s="30"/>
    </row>
    <row r="95" ht="14.25" customHeight="1">
      <c r="A95" s="30"/>
    </row>
    <row r="96" ht="14.25" customHeight="1">
      <c r="A96" s="30"/>
    </row>
    <row r="97" ht="14.25" customHeight="1">
      <c r="A97" s="30"/>
    </row>
    <row r="98" ht="14.25" customHeight="1">
      <c r="A98" s="30"/>
    </row>
    <row r="99" ht="14.25" customHeight="1">
      <c r="A99" s="30"/>
    </row>
    <row r="100" ht="14.25" customHeight="1">
      <c r="A100" s="30"/>
    </row>
    <row r="101" ht="14.25" customHeight="1">
      <c r="A101" s="30"/>
    </row>
    <row r="102" ht="14.25" customHeight="1">
      <c r="A102" s="30"/>
    </row>
    <row r="103" ht="14.25" customHeight="1">
      <c r="A103" s="30"/>
    </row>
    <row r="104" ht="14.25" customHeight="1">
      <c r="A104" s="30"/>
    </row>
    <row r="105" ht="14.25" customHeight="1">
      <c r="A105" s="30"/>
    </row>
    <row r="106" ht="14.25" customHeight="1">
      <c r="A106" s="30"/>
    </row>
    <row r="107" ht="14.25" customHeight="1">
      <c r="A107" s="30"/>
    </row>
    <row r="108" ht="14.25" customHeight="1">
      <c r="A108" s="30"/>
    </row>
    <row r="109" ht="14.25" customHeight="1">
      <c r="A109" s="30"/>
    </row>
    <row r="110" ht="14.25" customHeight="1">
      <c r="A110" s="30"/>
    </row>
    <row r="111" ht="14.25" customHeight="1">
      <c r="A111" s="30"/>
    </row>
    <row r="112" ht="14.25" customHeight="1">
      <c r="A112" s="30"/>
    </row>
    <row r="113" ht="14.25" customHeight="1">
      <c r="A113" s="30"/>
    </row>
    <row r="114" ht="14.25" customHeight="1">
      <c r="A114" s="30"/>
    </row>
    <row r="115" ht="14.25" customHeight="1">
      <c r="A115" s="30"/>
    </row>
    <row r="116" ht="14.25" customHeight="1">
      <c r="A116" s="30"/>
    </row>
    <row r="117" ht="14.25" customHeight="1">
      <c r="A117" s="30"/>
    </row>
    <row r="118" ht="14.25" customHeight="1">
      <c r="A118" s="30"/>
    </row>
    <row r="119" ht="14.25" customHeight="1">
      <c r="A119" s="30"/>
    </row>
    <row r="120" ht="14.25" customHeight="1">
      <c r="A120" s="30"/>
    </row>
    <row r="121" ht="14.25" customHeight="1">
      <c r="A121" s="30"/>
    </row>
    <row r="122" ht="14.25" customHeight="1">
      <c r="A122" s="30"/>
    </row>
    <row r="123" ht="14.25" customHeight="1">
      <c r="A123" s="30"/>
    </row>
    <row r="124" ht="14.25" customHeight="1">
      <c r="A124" s="30"/>
    </row>
    <row r="125" ht="14.25" customHeight="1">
      <c r="A125" s="30"/>
    </row>
    <row r="126" ht="14.25" customHeight="1">
      <c r="A126" s="30"/>
    </row>
    <row r="127" ht="14.25" customHeight="1">
      <c r="A127" s="30"/>
    </row>
    <row r="128" ht="14.25" customHeight="1">
      <c r="A128" s="30"/>
    </row>
    <row r="129" ht="14.25" customHeight="1">
      <c r="A129" s="30"/>
    </row>
    <row r="130" ht="14.25" customHeight="1">
      <c r="A130" s="30"/>
    </row>
    <row r="131" ht="14.25" customHeight="1">
      <c r="A131" s="30"/>
    </row>
    <row r="132" ht="14.25" customHeight="1">
      <c r="A132" s="30"/>
    </row>
    <row r="133" ht="14.25" customHeight="1">
      <c r="A133" s="30"/>
    </row>
    <row r="134" ht="14.25" customHeight="1">
      <c r="A134" s="30"/>
    </row>
    <row r="135" ht="14.25" customHeight="1">
      <c r="A135" s="30"/>
    </row>
    <row r="136" ht="14.25" customHeight="1">
      <c r="A136" s="30"/>
    </row>
    <row r="137" ht="14.25" customHeight="1">
      <c r="A137" s="30"/>
    </row>
    <row r="138" ht="14.25" customHeight="1">
      <c r="A138" s="30"/>
    </row>
    <row r="139" ht="14.25" customHeight="1">
      <c r="A139" s="30"/>
    </row>
    <row r="140" ht="14.25" customHeight="1">
      <c r="A140" s="30"/>
    </row>
    <row r="141" ht="14.25" customHeight="1">
      <c r="A141" s="30"/>
    </row>
    <row r="142" ht="14.25" customHeight="1">
      <c r="A142" s="30"/>
    </row>
    <row r="143" ht="14.25" customHeight="1">
      <c r="A143" s="30"/>
    </row>
    <row r="144" ht="14.25" customHeight="1">
      <c r="A144" s="30"/>
    </row>
    <row r="145" ht="14.25" customHeight="1">
      <c r="A145" s="30"/>
    </row>
    <row r="146" ht="14.25" customHeight="1">
      <c r="A146" s="30"/>
    </row>
    <row r="147" ht="14.25" customHeight="1">
      <c r="A147" s="30"/>
    </row>
    <row r="148" ht="14.25" customHeight="1">
      <c r="A148" s="30"/>
    </row>
    <row r="149" ht="14.25" customHeight="1">
      <c r="A149" s="30"/>
    </row>
    <row r="150" ht="14.25" customHeight="1">
      <c r="A150" s="30"/>
    </row>
    <row r="151" ht="14.25" customHeight="1">
      <c r="A151" s="30"/>
    </row>
    <row r="152" ht="14.25" customHeight="1">
      <c r="A152" s="30"/>
    </row>
    <row r="153" ht="14.25" customHeight="1">
      <c r="A153" s="30"/>
    </row>
    <row r="154" ht="14.25" customHeight="1">
      <c r="A154" s="30"/>
    </row>
    <row r="155" ht="14.25" customHeight="1">
      <c r="A155" s="30"/>
    </row>
    <row r="156" ht="14.25" customHeight="1">
      <c r="A156" s="30"/>
    </row>
    <row r="157" ht="14.25" customHeight="1">
      <c r="A157" s="30"/>
    </row>
    <row r="158" ht="14.25" customHeight="1">
      <c r="A158" s="30"/>
    </row>
    <row r="159" ht="14.25" customHeight="1">
      <c r="A159" s="30"/>
    </row>
    <row r="160" ht="14.25" customHeight="1">
      <c r="A160" s="30"/>
    </row>
    <row r="161" ht="14.25" customHeight="1">
      <c r="A161" s="30"/>
    </row>
    <row r="162" ht="14.25" customHeight="1">
      <c r="A162" s="30"/>
    </row>
    <row r="163" ht="14.25" customHeight="1">
      <c r="A163" s="30"/>
    </row>
    <row r="164" ht="14.25" customHeight="1">
      <c r="A164" s="30"/>
    </row>
    <row r="165" ht="14.25" customHeight="1">
      <c r="A165" s="30"/>
    </row>
    <row r="166" ht="14.25" customHeight="1">
      <c r="A166" s="30"/>
    </row>
    <row r="167" ht="14.25" customHeight="1">
      <c r="A167" s="30"/>
    </row>
    <row r="168" ht="14.25" customHeight="1">
      <c r="A168" s="30"/>
    </row>
    <row r="169" ht="14.25" customHeight="1">
      <c r="A169" s="30"/>
    </row>
    <row r="170" ht="14.25" customHeight="1">
      <c r="A170" s="30"/>
    </row>
    <row r="171" ht="14.25" customHeight="1">
      <c r="A171" s="30"/>
    </row>
    <row r="172" ht="14.25" customHeight="1">
      <c r="A172" s="30"/>
    </row>
    <row r="173" ht="14.25" customHeight="1">
      <c r="A173" s="30"/>
    </row>
    <row r="174" ht="14.25" customHeight="1">
      <c r="A174" s="30"/>
    </row>
    <row r="175" ht="14.25" customHeight="1">
      <c r="A175" s="30"/>
    </row>
    <row r="176" ht="14.25" customHeight="1">
      <c r="A176" s="30"/>
    </row>
    <row r="177" ht="14.25" customHeight="1">
      <c r="A177" s="30"/>
    </row>
    <row r="178" ht="14.25" customHeight="1">
      <c r="A178" s="30"/>
    </row>
    <row r="179" ht="14.25" customHeight="1">
      <c r="A179" s="30"/>
    </row>
    <row r="180" ht="14.25" customHeight="1">
      <c r="A180" s="30"/>
    </row>
    <row r="181" ht="14.25" customHeight="1">
      <c r="A181" s="30"/>
    </row>
    <row r="182" ht="14.25" customHeight="1">
      <c r="A182" s="30"/>
    </row>
    <row r="183" ht="14.25" customHeight="1">
      <c r="A183" s="30"/>
    </row>
    <row r="184" ht="14.25" customHeight="1">
      <c r="A184" s="30"/>
    </row>
    <row r="185" ht="14.25" customHeight="1">
      <c r="A185" s="30"/>
    </row>
    <row r="186" ht="14.25" customHeight="1">
      <c r="A186" s="30"/>
    </row>
    <row r="187" ht="14.25" customHeight="1">
      <c r="A187" s="30"/>
    </row>
    <row r="188" ht="14.25" customHeight="1">
      <c r="A188" s="30"/>
    </row>
    <row r="189" ht="14.25" customHeight="1">
      <c r="A189" s="30"/>
    </row>
    <row r="190" ht="14.25" customHeight="1">
      <c r="A190" s="30"/>
    </row>
    <row r="191" ht="14.25" customHeight="1">
      <c r="A191" s="30"/>
    </row>
    <row r="192" ht="14.25" customHeight="1">
      <c r="A192" s="30"/>
    </row>
    <row r="193" ht="14.25" customHeight="1">
      <c r="A193" s="30"/>
    </row>
    <row r="194" ht="14.25" customHeight="1">
      <c r="A194" s="30"/>
    </row>
    <row r="195" ht="14.25" customHeight="1">
      <c r="A195" s="30"/>
    </row>
    <row r="196" ht="14.25" customHeight="1">
      <c r="A196" s="30"/>
    </row>
    <row r="197" ht="14.25" customHeight="1">
      <c r="A197" s="30"/>
    </row>
    <row r="198" ht="14.25" customHeight="1">
      <c r="A198" s="30"/>
    </row>
    <row r="199" ht="14.25" customHeight="1">
      <c r="A199" s="30"/>
    </row>
    <row r="200" ht="14.25" customHeight="1">
      <c r="A200" s="30"/>
    </row>
    <row r="201" ht="14.25" customHeight="1">
      <c r="A201" s="30"/>
    </row>
    <row r="202" ht="14.25" customHeight="1">
      <c r="A202" s="30"/>
    </row>
    <row r="203" ht="14.25" customHeight="1">
      <c r="A203" s="30"/>
    </row>
    <row r="204" ht="14.25" customHeight="1">
      <c r="A204" s="30"/>
    </row>
    <row r="205" ht="14.25" customHeight="1">
      <c r="A205" s="30"/>
    </row>
    <row r="206" ht="14.25" customHeight="1">
      <c r="A206" s="30"/>
    </row>
    <row r="207" ht="14.25" customHeight="1">
      <c r="A207" s="30"/>
    </row>
    <row r="208" ht="14.25" customHeight="1">
      <c r="A208" s="30"/>
    </row>
    <row r="209" ht="14.25" customHeight="1">
      <c r="A209" s="30"/>
    </row>
    <row r="210" ht="14.25" customHeight="1">
      <c r="A210" s="30"/>
    </row>
    <row r="211" ht="14.25" customHeight="1">
      <c r="A211" s="30"/>
    </row>
    <row r="212" ht="14.25" customHeight="1">
      <c r="A212" s="30"/>
    </row>
    <row r="213" ht="14.25" customHeight="1">
      <c r="A213" s="30"/>
    </row>
    <row r="214" ht="14.25" customHeight="1">
      <c r="A214" s="30"/>
    </row>
    <row r="215" ht="14.25" customHeight="1">
      <c r="A215" s="30"/>
    </row>
    <row r="216" ht="14.25" customHeight="1">
      <c r="A216" s="30"/>
    </row>
    <row r="217" ht="14.25" customHeight="1">
      <c r="A217" s="30"/>
    </row>
    <row r="218" ht="14.25" customHeight="1">
      <c r="A218" s="30"/>
    </row>
    <row r="219" ht="14.25" customHeight="1">
      <c r="A219" s="30"/>
    </row>
    <row r="220" ht="14.25" customHeight="1">
      <c r="A220" s="30"/>
    </row>
    <row r="221" ht="15.75" customHeight="1">
      <c r="A221" s="30"/>
    </row>
    <row r="222" ht="15.75" customHeight="1">
      <c r="A222" s="30"/>
    </row>
    <row r="223" ht="15.75" customHeight="1">
      <c r="A223" s="30"/>
    </row>
    <row r="224" ht="15.75" customHeight="1">
      <c r="A224" s="30"/>
    </row>
    <row r="225" ht="15.75" customHeight="1">
      <c r="A225" s="30"/>
    </row>
    <row r="226" ht="15.75" customHeight="1">
      <c r="A226" s="30"/>
    </row>
    <row r="227" ht="15.75" customHeight="1">
      <c r="A227" s="30"/>
    </row>
    <row r="228" ht="15.75" customHeight="1">
      <c r="A228" s="30"/>
    </row>
    <row r="229" ht="15.75" customHeight="1">
      <c r="A229" s="30"/>
    </row>
    <row r="230" ht="15.75" customHeight="1">
      <c r="A230" s="30"/>
    </row>
    <row r="231" ht="15.75" customHeight="1">
      <c r="A231" s="30"/>
    </row>
    <row r="232" ht="15.75" customHeight="1">
      <c r="A232" s="30"/>
    </row>
    <row r="233" ht="15.75" customHeight="1">
      <c r="A233" s="30"/>
    </row>
    <row r="234" ht="15.75" customHeight="1">
      <c r="A234" s="30"/>
    </row>
    <row r="235" ht="15.75" customHeight="1">
      <c r="A235" s="30"/>
    </row>
    <row r="236" ht="15.75" customHeight="1">
      <c r="A236" s="30"/>
    </row>
    <row r="237" ht="15.75" customHeight="1">
      <c r="A237" s="30"/>
    </row>
    <row r="238" ht="15.75" customHeight="1">
      <c r="A238" s="30"/>
    </row>
    <row r="239" ht="15.75" customHeight="1">
      <c r="A239" s="30"/>
    </row>
    <row r="240" ht="15.75" customHeight="1">
      <c r="A240" s="30"/>
    </row>
    <row r="241" ht="15.75" customHeight="1">
      <c r="A241" s="30"/>
    </row>
    <row r="242" ht="15.75" customHeight="1">
      <c r="A242" s="30"/>
    </row>
    <row r="243" ht="15.75" customHeight="1">
      <c r="A243" s="30"/>
    </row>
    <row r="244" ht="15.75" customHeight="1">
      <c r="A244" s="30"/>
    </row>
    <row r="245" ht="15.75" customHeight="1">
      <c r="A245" s="30"/>
    </row>
    <row r="246" ht="15.75" customHeight="1">
      <c r="A246" s="30"/>
    </row>
    <row r="247" ht="15.75" customHeight="1">
      <c r="A247" s="30"/>
    </row>
    <row r="248" ht="15.75" customHeight="1">
      <c r="A248" s="30"/>
    </row>
    <row r="249" ht="15.75" customHeight="1">
      <c r="A249" s="30"/>
    </row>
    <row r="250" ht="15.75" customHeight="1">
      <c r="A250" s="30"/>
    </row>
    <row r="251" ht="15.75" customHeight="1">
      <c r="A251" s="30"/>
    </row>
    <row r="252" ht="15.75" customHeight="1">
      <c r="A252" s="30"/>
    </row>
    <row r="253" ht="15.75" customHeight="1">
      <c r="A253" s="30"/>
    </row>
    <row r="254" ht="15.75" customHeight="1">
      <c r="A254" s="30"/>
    </row>
    <row r="255" ht="15.75" customHeight="1">
      <c r="A255" s="30"/>
    </row>
    <row r="256" ht="15.75" customHeight="1">
      <c r="A256" s="30"/>
    </row>
    <row r="257" ht="15.75" customHeight="1">
      <c r="A257" s="30"/>
    </row>
    <row r="258" ht="15.75" customHeight="1">
      <c r="A258" s="30"/>
    </row>
    <row r="259" ht="15.75" customHeight="1">
      <c r="A259" s="30"/>
    </row>
    <row r="260" ht="15.75" customHeight="1">
      <c r="A260" s="30"/>
    </row>
    <row r="261" ht="15.75" customHeight="1">
      <c r="A261" s="30"/>
    </row>
    <row r="262" ht="15.75" customHeight="1">
      <c r="A262" s="30"/>
    </row>
    <row r="263" ht="15.75" customHeight="1">
      <c r="A263" s="30"/>
    </row>
    <row r="264" ht="15.75" customHeight="1">
      <c r="A264" s="30"/>
    </row>
    <row r="265" ht="15.75" customHeight="1">
      <c r="A265" s="30"/>
    </row>
    <row r="266" ht="15.75" customHeight="1">
      <c r="A266" s="30"/>
    </row>
    <row r="267" ht="15.75" customHeight="1">
      <c r="A267" s="30"/>
    </row>
    <row r="268" ht="15.75" customHeight="1">
      <c r="A268" s="30"/>
    </row>
    <row r="269" ht="15.75" customHeight="1">
      <c r="A269" s="30"/>
    </row>
    <row r="270" ht="15.75" customHeight="1">
      <c r="A270" s="30"/>
    </row>
    <row r="271" ht="15.75" customHeight="1">
      <c r="A271" s="30"/>
    </row>
    <row r="272" ht="15.75" customHeight="1">
      <c r="A272" s="30"/>
    </row>
    <row r="273" ht="15.75" customHeight="1">
      <c r="A273" s="30"/>
    </row>
    <row r="274" ht="15.75" customHeight="1">
      <c r="A274" s="30"/>
    </row>
    <row r="275" ht="15.75" customHeight="1">
      <c r="A275" s="30"/>
    </row>
    <row r="276" ht="15.75" customHeight="1">
      <c r="A276" s="30"/>
    </row>
    <row r="277" ht="15.75" customHeight="1">
      <c r="A277" s="30"/>
    </row>
    <row r="278" ht="15.75" customHeight="1">
      <c r="A278" s="30"/>
    </row>
    <row r="279" ht="15.75" customHeight="1">
      <c r="A279" s="30"/>
    </row>
    <row r="280" ht="15.75" customHeight="1">
      <c r="A280" s="30"/>
    </row>
    <row r="281" ht="15.75" customHeight="1">
      <c r="A281" s="30"/>
    </row>
    <row r="282" ht="15.75" customHeight="1">
      <c r="A282" s="30"/>
    </row>
    <row r="283" ht="15.75" customHeight="1">
      <c r="A283" s="30"/>
    </row>
    <row r="284" ht="15.75" customHeight="1">
      <c r="A284" s="30"/>
    </row>
    <row r="285" ht="15.75" customHeight="1">
      <c r="A285" s="30"/>
    </row>
    <row r="286" ht="15.75" customHeight="1">
      <c r="A286" s="30"/>
    </row>
    <row r="287" ht="15.75" customHeight="1">
      <c r="A287" s="30"/>
    </row>
    <row r="288" ht="15.75" customHeight="1">
      <c r="A288" s="30"/>
    </row>
    <row r="289" ht="15.75" customHeight="1">
      <c r="A289" s="30"/>
    </row>
    <row r="290" ht="15.75" customHeight="1">
      <c r="A290" s="30"/>
    </row>
    <row r="291" ht="15.75" customHeight="1">
      <c r="A291" s="30"/>
    </row>
    <row r="292" ht="15.75" customHeight="1">
      <c r="A292" s="30"/>
    </row>
    <row r="293" ht="15.75" customHeight="1">
      <c r="A293" s="30"/>
    </row>
    <row r="294" ht="15.75" customHeight="1">
      <c r="A294" s="30"/>
    </row>
    <row r="295" ht="15.75" customHeight="1">
      <c r="A295" s="30"/>
    </row>
    <row r="296" ht="15.75" customHeight="1">
      <c r="A296" s="30"/>
    </row>
    <row r="297" ht="15.75" customHeight="1">
      <c r="A297" s="30"/>
    </row>
    <row r="298" ht="15.75" customHeight="1">
      <c r="A298" s="30"/>
    </row>
    <row r="299" ht="15.75" customHeight="1">
      <c r="A299" s="30"/>
    </row>
    <row r="300" ht="15.75" customHeight="1">
      <c r="A300" s="30"/>
    </row>
    <row r="301" ht="15.75" customHeight="1">
      <c r="A301" s="30"/>
    </row>
    <row r="302" ht="15.75" customHeight="1">
      <c r="A302" s="30"/>
    </row>
    <row r="303" ht="15.75" customHeight="1">
      <c r="A303" s="30"/>
    </row>
    <row r="304" ht="15.75" customHeight="1">
      <c r="A304" s="30"/>
    </row>
    <row r="305" ht="15.75" customHeight="1">
      <c r="A305" s="30"/>
    </row>
    <row r="306" ht="15.75" customHeight="1">
      <c r="A306" s="30"/>
    </row>
    <row r="307" ht="15.75" customHeight="1">
      <c r="A307" s="30"/>
    </row>
    <row r="308" ht="15.75" customHeight="1">
      <c r="A308" s="30"/>
    </row>
    <row r="309" ht="15.75" customHeight="1">
      <c r="A309" s="30"/>
    </row>
    <row r="310" ht="15.75" customHeight="1">
      <c r="A310" s="30"/>
    </row>
    <row r="311" ht="15.75" customHeight="1">
      <c r="A311" s="30"/>
    </row>
    <row r="312" ht="15.75" customHeight="1">
      <c r="A312" s="30"/>
    </row>
    <row r="313" ht="15.75" customHeight="1">
      <c r="A313" s="30"/>
    </row>
    <row r="314" ht="15.75" customHeight="1">
      <c r="A314" s="30"/>
    </row>
    <row r="315" ht="15.75" customHeight="1">
      <c r="A315" s="30"/>
    </row>
    <row r="316" ht="15.75" customHeight="1">
      <c r="A316" s="30"/>
    </row>
    <row r="317" ht="15.75" customHeight="1">
      <c r="A317" s="30"/>
    </row>
    <row r="318" ht="15.75" customHeight="1">
      <c r="A318" s="30"/>
    </row>
    <row r="319" ht="15.75" customHeight="1">
      <c r="A319" s="30"/>
    </row>
    <row r="320" ht="15.75" customHeight="1">
      <c r="A320" s="30"/>
    </row>
    <row r="321" ht="15.75" customHeight="1">
      <c r="A321" s="30"/>
    </row>
    <row r="322" ht="15.75" customHeight="1">
      <c r="A322" s="30"/>
    </row>
    <row r="323" ht="15.75" customHeight="1">
      <c r="A323" s="30"/>
    </row>
    <row r="324" ht="15.75" customHeight="1">
      <c r="A324" s="30"/>
    </row>
    <row r="325" ht="15.75" customHeight="1">
      <c r="A325" s="30"/>
    </row>
    <row r="326" ht="15.75" customHeight="1">
      <c r="A326" s="30"/>
    </row>
    <row r="327" ht="15.75" customHeight="1">
      <c r="A327" s="30"/>
    </row>
    <row r="328" ht="15.75" customHeight="1">
      <c r="A328" s="30"/>
    </row>
    <row r="329" ht="15.75" customHeight="1">
      <c r="A329" s="30"/>
    </row>
    <row r="330" ht="15.75" customHeight="1">
      <c r="A330" s="30"/>
    </row>
    <row r="331" ht="15.75" customHeight="1">
      <c r="A331" s="30"/>
    </row>
    <row r="332" ht="15.75" customHeight="1">
      <c r="A332" s="30"/>
    </row>
    <row r="333" ht="15.75" customHeight="1">
      <c r="A333" s="30"/>
    </row>
    <row r="334" ht="15.75" customHeight="1">
      <c r="A334" s="30"/>
    </row>
    <row r="335" ht="15.75" customHeight="1">
      <c r="A335" s="30"/>
    </row>
    <row r="336" ht="15.75" customHeight="1">
      <c r="A336" s="30"/>
    </row>
    <row r="337" ht="15.75" customHeight="1">
      <c r="A337" s="30"/>
    </row>
    <row r="338" ht="15.75" customHeight="1">
      <c r="A338" s="30"/>
    </row>
    <row r="339" ht="15.75" customHeight="1">
      <c r="A339" s="30"/>
    </row>
    <row r="340" ht="15.75" customHeight="1">
      <c r="A340" s="30"/>
    </row>
    <row r="341" ht="15.75" customHeight="1">
      <c r="A341" s="30"/>
    </row>
    <row r="342" ht="15.75" customHeight="1">
      <c r="A342" s="30"/>
    </row>
    <row r="343" ht="15.75" customHeight="1">
      <c r="A343" s="30"/>
    </row>
    <row r="344" ht="15.75" customHeight="1">
      <c r="A344" s="30"/>
    </row>
    <row r="345" ht="15.75" customHeight="1">
      <c r="A345" s="30"/>
    </row>
    <row r="346" ht="15.75" customHeight="1">
      <c r="A346" s="30"/>
    </row>
    <row r="347" ht="15.75" customHeight="1">
      <c r="A347" s="30"/>
    </row>
    <row r="348" ht="15.75" customHeight="1">
      <c r="A348" s="30"/>
    </row>
    <row r="349" ht="15.75" customHeight="1">
      <c r="A349" s="30"/>
    </row>
    <row r="350" ht="15.75" customHeight="1">
      <c r="A350" s="30"/>
    </row>
    <row r="351" ht="15.75" customHeight="1">
      <c r="A351" s="30"/>
    </row>
    <row r="352" ht="15.75" customHeight="1">
      <c r="A352" s="30"/>
    </row>
    <row r="353" ht="15.75" customHeight="1">
      <c r="A353" s="30"/>
    </row>
    <row r="354" ht="15.75" customHeight="1">
      <c r="A354" s="30"/>
    </row>
    <row r="355" ht="15.75" customHeight="1">
      <c r="A355" s="30"/>
    </row>
    <row r="356" ht="15.75" customHeight="1">
      <c r="A356" s="30"/>
    </row>
    <row r="357" ht="15.75" customHeight="1">
      <c r="A357" s="30"/>
    </row>
    <row r="358" ht="15.75" customHeight="1">
      <c r="A358" s="30"/>
    </row>
    <row r="359" ht="15.75" customHeight="1">
      <c r="A359" s="30"/>
    </row>
    <row r="360" ht="15.75" customHeight="1">
      <c r="A360" s="30"/>
    </row>
    <row r="361" ht="15.75" customHeight="1">
      <c r="A361" s="30"/>
    </row>
    <row r="362" ht="15.75" customHeight="1">
      <c r="A362" s="30"/>
    </row>
    <row r="363" ht="15.75" customHeight="1">
      <c r="A363" s="30"/>
    </row>
    <row r="364" ht="15.75" customHeight="1">
      <c r="A364" s="30"/>
    </row>
    <row r="365" ht="15.75" customHeight="1">
      <c r="A365" s="30"/>
    </row>
    <row r="366" ht="15.75" customHeight="1">
      <c r="A366" s="30"/>
    </row>
    <row r="367" ht="15.75" customHeight="1">
      <c r="A367" s="30"/>
    </row>
    <row r="368" ht="15.75" customHeight="1">
      <c r="A368" s="30"/>
    </row>
    <row r="369" ht="15.75" customHeight="1">
      <c r="A369" s="30"/>
    </row>
    <row r="370" ht="15.75" customHeight="1">
      <c r="A370" s="30"/>
    </row>
    <row r="371" ht="15.75" customHeight="1">
      <c r="A371" s="30"/>
    </row>
    <row r="372" ht="15.75" customHeight="1">
      <c r="A372" s="30"/>
    </row>
    <row r="373" ht="15.75" customHeight="1">
      <c r="A373" s="30"/>
    </row>
    <row r="374" ht="15.75" customHeight="1">
      <c r="A374" s="30"/>
    </row>
    <row r="375" ht="15.75" customHeight="1">
      <c r="A375" s="30"/>
    </row>
    <row r="376" ht="15.75" customHeight="1">
      <c r="A376" s="30"/>
    </row>
    <row r="377" ht="15.75" customHeight="1">
      <c r="A377" s="30"/>
    </row>
    <row r="378" ht="15.75" customHeight="1">
      <c r="A378" s="30"/>
    </row>
    <row r="379" ht="15.75" customHeight="1">
      <c r="A379" s="30"/>
    </row>
    <row r="380" ht="15.75" customHeight="1">
      <c r="A380" s="30"/>
    </row>
    <row r="381" ht="15.75" customHeight="1">
      <c r="A381" s="30"/>
    </row>
    <row r="382" ht="15.75" customHeight="1">
      <c r="A382" s="30"/>
    </row>
    <row r="383" ht="15.75" customHeight="1">
      <c r="A383" s="30"/>
    </row>
    <row r="384" ht="15.75" customHeight="1">
      <c r="A384" s="30"/>
    </row>
    <row r="385" ht="15.75" customHeight="1">
      <c r="A385" s="30"/>
    </row>
    <row r="386" ht="15.75" customHeight="1">
      <c r="A386" s="30"/>
    </row>
    <row r="387" ht="15.75" customHeight="1">
      <c r="A387" s="30"/>
    </row>
    <row r="388" ht="15.75" customHeight="1">
      <c r="A388" s="30"/>
    </row>
    <row r="389" ht="15.75" customHeight="1">
      <c r="A389" s="30"/>
    </row>
    <row r="390" ht="15.75" customHeight="1">
      <c r="A390" s="30"/>
    </row>
    <row r="391" ht="15.75" customHeight="1">
      <c r="A391" s="30"/>
    </row>
    <row r="392" ht="15.75" customHeight="1">
      <c r="A392" s="30"/>
    </row>
    <row r="393" ht="15.75" customHeight="1">
      <c r="A393" s="30"/>
    </row>
    <row r="394" ht="15.75" customHeight="1">
      <c r="A394" s="30"/>
    </row>
    <row r="395" ht="15.75" customHeight="1">
      <c r="A395" s="30"/>
    </row>
    <row r="396" ht="15.75" customHeight="1">
      <c r="A396" s="30"/>
    </row>
    <row r="397" ht="15.75" customHeight="1">
      <c r="A397" s="30"/>
    </row>
    <row r="398" ht="15.75" customHeight="1">
      <c r="A398" s="30"/>
    </row>
    <row r="399" ht="15.75" customHeight="1">
      <c r="A399" s="30"/>
    </row>
    <row r="400" ht="15.75" customHeight="1">
      <c r="A400" s="30"/>
    </row>
    <row r="401" ht="15.75" customHeight="1">
      <c r="A401" s="30"/>
    </row>
    <row r="402" ht="15.75" customHeight="1">
      <c r="A402" s="30"/>
    </row>
    <row r="403" ht="15.75" customHeight="1">
      <c r="A403" s="30"/>
    </row>
    <row r="404" ht="15.75" customHeight="1">
      <c r="A404" s="30"/>
    </row>
    <row r="405" ht="15.75" customHeight="1">
      <c r="A405" s="30"/>
    </row>
    <row r="406" ht="15.75" customHeight="1">
      <c r="A406" s="30"/>
    </row>
    <row r="407" ht="15.75" customHeight="1">
      <c r="A407" s="30"/>
    </row>
    <row r="408" ht="15.75" customHeight="1">
      <c r="A408" s="30"/>
    </row>
    <row r="409" ht="15.75" customHeight="1">
      <c r="A409" s="30"/>
    </row>
    <row r="410" ht="15.75" customHeight="1">
      <c r="A410" s="30"/>
    </row>
    <row r="411" ht="15.75" customHeight="1">
      <c r="A411" s="30"/>
    </row>
    <row r="412" ht="15.75" customHeight="1">
      <c r="A412" s="30"/>
    </row>
    <row r="413" ht="15.75" customHeight="1">
      <c r="A413" s="30"/>
    </row>
    <row r="414" ht="15.75" customHeight="1">
      <c r="A414" s="30"/>
    </row>
    <row r="415" ht="15.75" customHeight="1">
      <c r="A415" s="30"/>
    </row>
    <row r="416" ht="15.75" customHeight="1">
      <c r="A416" s="30"/>
    </row>
    <row r="417" ht="15.75" customHeight="1">
      <c r="A417" s="30"/>
    </row>
    <row r="418" ht="15.75" customHeight="1">
      <c r="A418" s="30"/>
    </row>
    <row r="419" ht="15.75" customHeight="1">
      <c r="A419" s="30"/>
    </row>
    <row r="420" ht="15.75" customHeight="1">
      <c r="A420" s="30"/>
    </row>
    <row r="421" ht="15.75" customHeight="1">
      <c r="A421" s="30"/>
    </row>
    <row r="422" ht="15.75" customHeight="1">
      <c r="A422" s="30"/>
    </row>
    <row r="423" ht="15.75" customHeight="1">
      <c r="A423" s="30"/>
    </row>
    <row r="424" ht="15.75" customHeight="1">
      <c r="A424" s="30"/>
    </row>
    <row r="425" ht="15.75" customHeight="1">
      <c r="A425" s="30"/>
    </row>
    <row r="426" ht="15.75" customHeight="1">
      <c r="A426" s="30"/>
    </row>
    <row r="427" ht="15.75" customHeight="1">
      <c r="A427" s="30"/>
    </row>
    <row r="428" ht="15.75" customHeight="1">
      <c r="A428" s="30"/>
    </row>
    <row r="429" ht="15.75" customHeight="1">
      <c r="A429" s="30"/>
    </row>
    <row r="430" ht="15.75" customHeight="1">
      <c r="A430" s="30"/>
    </row>
    <row r="431" ht="15.75" customHeight="1">
      <c r="A431" s="30"/>
    </row>
    <row r="432" ht="15.75" customHeight="1">
      <c r="A432" s="30"/>
    </row>
    <row r="433" ht="15.75" customHeight="1">
      <c r="A433" s="30"/>
    </row>
    <row r="434" ht="15.75" customHeight="1">
      <c r="A434" s="30"/>
    </row>
    <row r="435" ht="15.75" customHeight="1">
      <c r="A435" s="30"/>
    </row>
    <row r="436" ht="15.75" customHeight="1">
      <c r="A436" s="30"/>
    </row>
    <row r="437" ht="15.75" customHeight="1">
      <c r="A437" s="30"/>
    </row>
    <row r="438" ht="15.75" customHeight="1">
      <c r="A438" s="30"/>
    </row>
    <row r="439" ht="15.75" customHeight="1">
      <c r="A439" s="30"/>
    </row>
    <row r="440" ht="15.75" customHeight="1">
      <c r="A440" s="30"/>
    </row>
    <row r="441" ht="15.75" customHeight="1">
      <c r="A441" s="30"/>
    </row>
    <row r="442" ht="15.75" customHeight="1">
      <c r="A442" s="30"/>
    </row>
    <row r="443" ht="15.75" customHeight="1">
      <c r="A443" s="30"/>
    </row>
    <row r="444" ht="15.75" customHeight="1">
      <c r="A444" s="30"/>
    </row>
    <row r="445" ht="15.75" customHeight="1">
      <c r="A445" s="30"/>
    </row>
    <row r="446" ht="15.75" customHeight="1">
      <c r="A446" s="30"/>
    </row>
    <row r="447" ht="15.75" customHeight="1">
      <c r="A447" s="30"/>
    </row>
    <row r="448" ht="15.75" customHeight="1">
      <c r="A448" s="30"/>
    </row>
    <row r="449" ht="15.75" customHeight="1">
      <c r="A449" s="30"/>
    </row>
    <row r="450" ht="15.75" customHeight="1">
      <c r="A450" s="30"/>
    </row>
    <row r="451" ht="15.75" customHeight="1">
      <c r="A451" s="30"/>
    </row>
    <row r="452" ht="15.75" customHeight="1">
      <c r="A452" s="30"/>
    </row>
    <row r="453" ht="15.75" customHeight="1">
      <c r="A453" s="30"/>
    </row>
    <row r="454" ht="15.75" customHeight="1">
      <c r="A454" s="30"/>
    </row>
    <row r="455" ht="15.75" customHeight="1">
      <c r="A455" s="30"/>
    </row>
    <row r="456" ht="15.75" customHeight="1">
      <c r="A456" s="30"/>
    </row>
    <row r="457" ht="15.75" customHeight="1">
      <c r="A457" s="30"/>
    </row>
    <row r="458" ht="15.75" customHeight="1">
      <c r="A458" s="30"/>
    </row>
    <row r="459" ht="15.75" customHeight="1">
      <c r="A459" s="30"/>
    </row>
    <row r="460" ht="15.75" customHeight="1">
      <c r="A460" s="30"/>
    </row>
    <row r="461" ht="15.75" customHeight="1">
      <c r="A461" s="30"/>
    </row>
    <row r="462" ht="15.75" customHeight="1">
      <c r="A462" s="30"/>
    </row>
    <row r="463" ht="15.75" customHeight="1">
      <c r="A463" s="30"/>
    </row>
    <row r="464" ht="15.75" customHeight="1">
      <c r="A464" s="30"/>
    </row>
    <row r="465" ht="15.75" customHeight="1">
      <c r="A465" s="30"/>
    </row>
    <row r="466" ht="15.75" customHeight="1">
      <c r="A466" s="30"/>
    </row>
    <row r="467" ht="15.75" customHeight="1">
      <c r="A467" s="30"/>
    </row>
    <row r="468" ht="15.75" customHeight="1">
      <c r="A468" s="30"/>
    </row>
    <row r="469" ht="15.75" customHeight="1">
      <c r="A469" s="30"/>
    </row>
    <row r="470" ht="15.75" customHeight="1">
      <c r="A470" s="30"/>
    </row>
    <row r="471" ht="15.75" customHeight="1">
      <c r="A471" s="30"/>
    </row>
    <row r="472" ht="15.75" customHeight="1">
      <c r="A472" s="30"/>
    </row>
    <row r="473" ht="15.75" customHeight="1">
      <c r="A473" s="30"/>
    </row>
    <row r="474" ht="15.75" customHeight="1">
      <c r="A474" s="30"/>
    </row>
    <row r="475" ht="15.75" customHeight="1">
      <c r="A475" s="30"/>
    </row>
    <row r="476" ht="15.75" customHeight="1">
      <c r="A476" s="30"/>
    </row>
    <row r="477" ht="15.75" customHeight="1">
      <c r="A477" s="30"/>
    </row>
    <row r="478" ht="15.75" customHeight="1">
      <c r="A478" s="30"/>
    </row>
    <row r="479" ht="15.75" customHeight="1">
      <c r="A479" s="30"/>
    </row>
    <row r="480" ht="15.75" customHeight="1">
      <c r="A480" s="30"/>
    </row>
    <row r="481" ht="15.75" customHeight="1">
      <c r="A481" s="30"/>
    </row>
    <row r="482" ht="15.75" customHeight="1">
      <c r="A482" s="30"/>
    </row>
    <row r="483" ht="15.75" customHeight="1">
      <c r="A483" s="30"/>
    </row>
    <row r="484" ht="15.75" customHeight="1">
      <c r="A484" s="30"/>
    </row>
    <row r="485" ht="15.75" customHeight="1">
      <c r="A485" s="30"/>
    </row>
    <row r="486" ht="15.75" customHeight="1">
      <c r="A486" s="30"/>
    </row>
    <row r="487" ht="15.75" customHeight="1">
      <c r="A487" s="30"/>
    </row>
    <row r="488" ht="15.75" customHeight="1">
      <c r="A488" s="30"/>
    </row>
    <row r="489" ht="15.75" customHeight="1">
      <c r="A489" s="30"/>
    </row>
    <row r="490" ht="15.75" customHeight="1">
      <c r="A490" s="30"/>
    </row>
    <row r="491" ht="15.75" customHeight="1">
      <c r="A491" s="30"/>
    </row>
    <row r="492" ht="15.75" customHeight="1">
      <c r="A492" s="30"/>
    </row>
    <row r="493" ht="15.75" customHeight="1">
      <c r="A493" s="30"/>
    </row>
    <row r="494" ht="15.75" customHeight="1">
      <c r="A494" s="30"/>
    </row>
    <row r="495" ht="15.75" customHeight="1">
      <c r="A495" s="30"/>
    </row>
    <row r="496" ht="15.75" customHeight="1">
      <c r="A496" s="30"/>
    </row>
    <row r="497" ht="15.75" customHeight="1">
      <c r="A497" s="30"/>
    </row>
    <row r="498" ht="15.75" customHeight="1">
      <c r="A498" s="30"/>
    </row>
    <row r="499" ht="15.75" customHeight="1">
      <c r="A499" s="30"/>
    </row>
    <row r="500" ht="15.75" customHeight="1">
      <c r="A500" s="30"/>
    </row>
    <row r="501" ht="15.75" customHeight="1">
      <c r="A501" s="30"/>
    </row>
    <row r="502" ht="15.75" customHeight="1">
      <c r="A502" s="30"/>
    </row>
    <row r="503" ht="15.75" customHeight="1">
      <c r="A503" s="30"/>
    </row>
    <row r="504" ht="15.75" customHeight="1">
      <c r="A504" s="30"/>
    </row>
    <row r="505" ht="15.75" customHeight="1">
      <c r="A505" s="30"/>
    </row>
    <row r="506" ht="15.75" customHeight="1">
      <c r="A506" s="30"/>
    </row>
    <row r="507" ht="15.75" customHeight="1">
      <c r="A507" s="30"/>
    </row>
    <row r="508" ht="15.75" customHeight="1">
      <c r="A508" s="30"/>
    </row>
    <row r="509" ht="15.75" customHeight="1">
      <c r="A509" s="30"/>
    </row>
    <row r="510" ht="15.75" customHeight="1">
      <c r="A510" s="30"/>
    </row>
    <row r="511" ht="15.75" customHeight="1">
      <c r="A511" s="30"/>
    </row>
    <row r="512" ht="15.75" customHeight="1">
      <c r="A512" s="30"/>
    </row>
    <row r="513" ht="15.75" customHeight="1">
      <c r="A513" s="30"/>
    </row>
    <row r="514" ht="15.75" customHeight="1">
      <c r="A514" s="30"/>
    </row>
    <row r="515" ht="15.75" customHeight="1">
      <c r="A515" s="30"/>
    </row>
    <row r="516" ht="15.75" customHeight="1">
      <c r="A516" s="30"/>
    </row>
    <row r="517" ht="15.75" customHeight="1">
      <c r="A517" s="30"/>
    </row>
    <row r="518" ht="15.75" customHeight="1">
      <c r="A518" s="30"/>
    </row>
    <row r="519" ht="15.75" customHeight="1">
      <c r="A519" s="30"/>
    </row>
    <row r="520" ht="15.75" customHeight="1">
      <c r="A520" s="30"/>
    </row>
    <row r="521" ht="15.75" customHeight="1">
      <c r="A521" s="30"/>
    </row>
    <row r="522" ht="15.75" customHeight="1">
      <c r="A522" s="30"/>
    </row>
    <row r="523" ht="15.75" customHeight="1">
      <c r="A523" s="30"/>
    </row>
    <row r="524" ht="15.75" customHeight="1">
      <c r="A524" s="30"/>
    </row>
    <row r="525" ht="15.75" customHeight="1">
      <c r="A525" s="30"/>
    </row>
    <row r="526" ht="15.75" customHeight="1">
      <c r="A526" s="30"/>
    </row>
    <row r="527" ht="15.75" customHeight="1">
      <c r="A527" s="30"/>
    </row>
    <row r="528" ht="15.75" customHeight="1">
      <c r="A528" s="30"/>
    </row>
    <row r="529" ht="15.75" customHeight="1">
      <c r="A529" s="30"/>
    </row>
    <row r="530" ht="15.75" customHeight="1">
      <c r="A530" s="30"/>
    </row>
    <row r="531" ht="15.75" customHeight="1">
      <c r="A531" s="30"/>
    </row>
    <row r="532" ht="15.75" customHeight="1">
      <c r="A532" s="30"/>
    </row>
    <row r="533" ht="15.75" customHeight="1">
      <c r="A533" s="30"/>
    </row>
    <row r="534" ht="15.75" customHeight="1">
      <c r="A534" s="30"/>
    </row>
    <row r="535" ht="15.75" customHeight="1">
      <c r="A535" s="30"/>
    </row>
    <row r="536" ht="15.75" customHeight="1">
      <c r="A536" s="30"/>
    </row>
    <row r="537" ht="15.75" customHeight="1">
      <c r="A537" s="30"/>
    </row>
    <row r="538" ht="15.75" customHeight="1">
      <c r="A538" s="30"/>
    </row>
    <row r="539" ht="15.75" customHeight="1">
      <c r="A539" s="30"/>
    </row>
    <row r="540" ht="15.75" customHeight="1">
      <c r="A540" s="30"/>
    </row>
    <row r="541" ht="15.75" customHeight="1">
      <c r="A541" s="30"/>
    </row>
    <row r="542" ht="15.75" customHeight="1">
      <c r="A542" s="30"/>
    </row>
    <row r="543" ht="15.75" customHeight="1">
      <c r="A543" s="30"/>
    </row>
    <row r="544" ht="15.75" customHeight="1">
      <c r="A544" s="30"/>
    </row>
    <row r="545" ht="15.75" customHeight="1">
      <c r="A545" s="30"/>
    </row>
    <row r="546" ht="15.75" customHeight="1">
      <c r="A546" s="30"/>
    </row>
    <row r="547" ht="15.75" customHeight="1">
      <c r="A547" s="30"/>
    </row>
    <row r="548" ht="15.75" customHeight="1">
      <c r="A548" s="30"/>
    </row>
    <row r="549" ht="15.75" customHeight="1">
      <c r="A549" s="30"/>
    </row>
    <row r="550" ht="15.75" customHeight="1">
      <c r="A550" s="30"/>
    </row>
    <row r="551" ht="15.75" customHeight="1">
      <c r="A551" s="30"/>
    </row>
    <row r="552" ht="15.75" customHeight="1">
      <c r="A552" s="30"/>
    </row>
    <row r="553" ht="15.75" customHeight="1">
      <c r="A553" s="30"/>
    </row>
    <row r="554" ht="15.75" customHeight="1">
      <c r="A554" s="30"/>
    </row>
    <row r="555" ht="15.75" customHeight="1">
      <c r="A555" s="30"/>
    </row>
    <row r="556" ht="15.75" customHeight="1">
      <c r="A556" s="30"/>
    </row>
    <row r="557" ht="15.75" customHeight="1">
      <c r="A557" s="30"/>
    </row>
    <row r="558" ht="15.75" customHeight="1">
      <c r="A558" s="30"/>
    </row>
    <row r="559" ht="15.75" customHeight="1">
      <c r="A559" s="30"/>
    </row>
    <row r="560" ht="15.75" customHeight="1">
      <c r="A560" s="30"/>
    </row>
    <row r="561" ht="15.75" customHeight="1">
      <c r="A561" s="30"/>
    </row>
    <row r="562" ht="15.75" customHeight="1">
      <c r="A562" s="30"/>
    </row>
    <row r="563" ht="15.75" customHeight="1">
      <c r="A563" s="30"/>
    </row>
    <row r="564" ht="15.75" customHeight="1">
      <c r="A564" s="30"/>
    </row>
    <row r="565" ht="15.75" customHeight="1">
      <c r="A565" s="30"/>
    </row>
    <row r="566" ht="15.75" customHeight="1">
      <c r="A566" s="30"/>
    </row>
    <row r="567" ht="15.75" customHeight="1">
      <c r="A567" s="30"/>
    </row>
    <row r="568" ht="15.75" customHeight="1">
      <c r="A568" s="30"/>
    </row>
    <row r="569" ht="15.75" customHeight="1">
      <c r="A569" s="30"/>
    </row>
    <row r="570" ht="15.75" customHeight="1">
      <c r="A570" s="30"/>
    </row>
    <row r="571" ht="15.75" customHeight="1">
      <c r="A571" s="30"/>
    </row>
    <row r="572" ht="15.75" customHeight="1">
      <c r="A572" s="30"/>
    </row>
    <row r="573" ht="15.75" customHeight="1">
      <c r="A573" s="30"/>
    </row>
    <row r="574" ht="15.75" customHeight="1">
      <c r="A574" s="30"/>
    </row>
    <row r="575" ht="15.75" customHeight="1">
      <c r="A575" s="30"/>
    </row>
    <row r="576" ht="15.75" customHeight="1">
      <c r="A576" s="30"/>
    </row>
    <row r="577" ht="15.75" customHeight="1">
      <c r="A577" s="30"/>
    </row>
    <row r="578" ht="15.75" customHeight="1">
      <c r="A578" s="30"/>
    </row>
    <row r="579" ht="15.75" customHeight="1">
      <c r="A579" s="30"/>
    </row>
    <row r="580" ht="15.75" customHeight="1">
      <c r="A580" s="30"/>
    </row>
    <row r="581" ht="15.75" customHeight="1">
      <c r="A581" s="30"/>
    </row>
    <row r="582" ht="15.75" customHeight="1">
      <c r="A582" s="30"/>
    </row>
    <row r="583" ht="15.75" customHeight="1">
      <c r="A583" s="30"/>
    </row>
    <row r="584" ht="15.75" customHeight="1">
      <c r="A584" s="30"/>
    </row>
    <row r="585" ht="15.75" customHeight="1">
      <c r="A585" s="30"/>
    </row>
    <row r="586" ht="15.75" customHeight="1">
      <c r="A586" s="30"/>
    </row>
    <row r="587" ht="15.75" customHeight="1">
      <c r="A587" s="30"/>
    </row>
    <row r="588" ht="15.75" customHeight="1">
      <c r="A588" s="30"/>
    </row>
    <row r="589" ht="15.75" customHeight="1">
      <c r="A589" s="30"/>
    </row>
    <row r="590" ht="15.75" customHeight="1">
      <c r="A590" s="30"/>
    </row>
    <row r="591" ht="15.75" customHeight="1">
      <c r="A591" s="30"/>
    </row>
    <row r="592" ht="15.75" customHeight="1">
      <c r="A592" s="30"/>
    </row>
    <row r="593" ht="15.75" customHeight="1">
      <c r="A593" s="30"/>
    </row>
    <row r="594" ht="15.75" customHeight="1">
      <c r="A594" s="30"/>
    </row>
    <row r="595" ht="15.75" customHeight="1">
      <c r="A595" s="30"/>
    </row>
    <row r="596" ht="15.75" customHeight="1">
      <c r="A596" s="30"/>
    </row>
    <row r="597" ht="15.75" customHeight="1">
      <c r="A597" s="30"/>
    </row>
    <row r="598" ht="15.75" customHeight="1">
      <c r="A598" s="30"/>
    </row>
    <row r="599" ht="15.75" customHeight="1">
      <c r="A599" s="30"/>
    </row>
    <row r="600" ht="15.75" customHeight="1">
      <c r="A600" s="30"/>
    </row>
    <row r="601" ht="15.75" customHeight="1">
      <c r="A601" s="30"/>
    </row>
    <row r="602" ht="15.75" customHeight="1">
      <c r="A602" s="30"/>
    </row>
    <row r="603" ht="15.75" customHeight="1">
      <c r="A603" s="30"/>
    </row>
    <row r="604" ht="15.75" customHeight="1">
      <c r="A604" s="30"/>
    </row>
    <row r="605" ht="15.75" customHeight="1">
      <c r="A605" s="30"/>
    </row>
    <row r="606" ht="15.75" customHeight="1">
      <c r="A606" s="30"/>
    </row>
    <row r="607" ht="15.75" customHeight="1">
      <c r="A607" s="30"/>
    </row>
    <row r="608" ht="15.75" customHeight="1">
      <c r="A608" s="30"/>
    </row>
    <row r="609" ht="15.75" customHeight="1">
      <c r="A609" s="30"/>
    </row>
    <row r="610" ht="15.75" customHeight="1">
      <c r="A610" s="30"/>
    </row>
    <row r="611" ht="15.75" customHeight="1">
      <c r="A611" s="30"/>
    </row>
    <row r="612" ht="15.75" customHeight="1">
      <c r="A612" s="30"/>
    </row>
    <row r="613" ht="15.75" customHeight="1">
      <c r="A613" s="30"/>
    </row>
    <row r="614" ht="15.75" customHeight="1">
      <c r="A614" s="30"/>
    </row>
    <row r="615" ht="15.75" customHeight="1">
      <c r="A615" s="30"/>
    </row>
    <row r="616" ht="15.75" customHeight="1">
      <c r="A616" s="30"/>
    </row>
    <row r="617" ht="15.75" customHeight="1">
      <c r="A617" s="30"/>
    </row>
    <row r="618" ht="15.75" customHeight="1">
      <c r="A618" s="30"/>
    </row>
    <row r="619" ht="15.75" customHeight="1">
      <c r="A619" s="30"/>
    </row>
    <row r="620" ht="15.75" customHeight="1">
      <c r="A620" s="30"/>
    </row>
    <row r="621" ht="15.75" customHeight="1">
      <c r="A621" s="30"/>
    </row>
    <row r="622" ht="15.75" customHeight="1">
      <c r="A622" s="30"/>
    </row>
    <row r="623" ht="15.75" customHeight="1">
      <c r="A623" s="30"/>
    </row>
    <row r="624" ht="15.75" customHeight="1">
      <c r="A624" s="30"/>
    </row>
    <row r="625" ht="15.75" customHeight="1">
      <c r="A625" s="30"/>
    </row>
    <row r="626" ht="15.75" customHeight="1">
      <c r="A626" s="30"/>
    </row>
    <row r="627" ht="15.75" customHeight="1">
      <c r="A627" s="30"/>
    </row>
    <row r="628" ht="15.75" customHeight="1">
      <c r="A628" s="30"/>
    </row>
    <row r="629" ht="15.75" customHeight="1">
      <c r="A629" s="30"/>
    </row>
    <row r="630" ht="15.75" customHeight="1">
      <c r="A630" s="30"/>
    </row>
    <row r="631" ht="15.75" customHeight="1">
      <c r="A631" s="30"/>
    </row>
    <row r="632" ht="15.75" customHeight="1">
      <c r="A632" s="30"/>
    </row>
    <row r="633" ht="15.75" customHeight="1">
      <c r="A633" s="30"/>
    </row>
    <row r="634" ht="15.75" customHeight="1">
      <c r="A634" s="30"/>
    </row>
    <row r="635" ht="15.75" customHeight="1">
      <c r="A635" s="30"/>
    </row>
    <row r="636" ht="15.75" customHeight="1">
      <c r="A636" s="30"/>
    </row>
    <row r="637" ht="15.75" customHeight="1">
      <c r="A637" s="30"/>
    </row>
    <row r="638" ht="15.75" customHeight="1">
      <c r="A638" s="30"/>
    </row>
    <row r="639" ht="15.75" customHeight="1">
      <c r="A639" s="30"/>
    </row>
    <row r="640" ht="15.75" customHeight="1">
      <c r="A640" s="30"/>
    </row>
    <row r="641" ht="15.75" customHeight="1">
      <c r="A641" s="30"/>
    </row>
    <row r="642" ht="15.75" customHeight="1">
      <c r="A642" s="30"/>
    </row>
    <row r="643" ht="15.75" customHeight="1">
      <c r="A643" s="30"/>
    </row>
    <row r="644" ht="15.75" customHeight="1">
      <c r="A644" s="30"/>
    </row>
    <row r="645" ht="15.75" customHeight="1">
      <c r="A645" s="30"/>
    </row>
    <row r="646" ht="15.75" customHeight="1">
      <c r="A646" s="30"/>
    </row>
    <row r="647" ht="15.75" customHeight="1">
      <c r="A647" s="30"/>
    </row>
    <row r="648" ht="15.75" customHeight="1">
      <c r="A648" s="30"/>
    </row>
    <row r="649" ht="15.75" customHeight="1">
      <c r="A649" s="30"/>
    </row>
    <row r="650" ht="15.75" customHeight="1">
      <c r="A650" s="30"/>
    </row>
    <row r="651" ht="15.75" customHeight="1">
      <c r="A651" s="30"/>
    </row>
    <row r="652" ht="15.75" customHeight="1">
      <c r="A652" s="30"/>
    </row>
    <row r="653" ht="15.75" customHeight="1">
      <c r="A653" s="30"/>
    </row>
    <row r="654" ht="15.75" customHeight="1">
      <c r="A654" s="30"/>
    </row>
    <row r="655" ht="15.75" customHeight="1">
      <c r="A655" s="30"/>
    </row>
    <row r="656" ht="15.75" customHeight="1">
      <c r="A656" s="30"/>
    </row>
    <row r="657" ht="15.75" customHeight="1">
      <c r="A657" s="30"/>
    </row>
    <row r="658" ht="15.75" customHeight="1">
      <c r="A658" s="30"/>
    </row>
    <row r="659" ht="15.75" customHeight="1">
      <c r="A659" s="30"/>
    </row>
    <row r="660" ht="15.75" customHeight="1">
      <c r="A660" s="30"/>
    </row>
    <row r="661" ht="15.75" customHeight="1">
      <c r="A661" s="30"/>
    </row>
    <row r="662" ht="15.75" customHeight="1">
      <c r="A662" s="30"/>
    </row>
    <row r="663" ht="15.75" customHeight="1">
      <c r="A663" s="30"/>
    </row>
    <row r="664" ht="15.75" customHeight="1">
      <c r="A664" s="30"/>
    </row>
    <row r="665" ht="15.75" customHeight="1">
      <c r="A665" s="30"/>
    </row>
    <row r="666" ht="15.75" customHeight="1">
      <c r="A666" s="30"/>
    </row>
    <row r="667" ht="15.75" customHeight="1">
      <c r="A667" s="30"/>
    </row>
    <row r="668" ht="15.75" customHeight="1">
      <c r="A668" s="30"/>
    </row>
    <row r="669" ht="15.75" customHeight="1">
      <c r="A669" s="30"/>
    </row>
    <row r="670" ht="15.75" customHeight="1">
      <c r="A670" s="30"/>
    </row>
    <row r="671" ht="15.75" customHeight="1">
      <c r="A671" s="30"/>
    </row>
    <row r="672" ht="15.75" customHeight="1">
      <c r="A672" s="30"/>
    </row>
    <row r="673" ht="15.75" customHeight="1">
      <c r="A673" s="30"/>
    </row>
    <row r="674" ht="15.75" customHeight="1">
      <c r="A674" s="30"/>
    </row>
    <row r="675" ht="15.75" customHeight="1">
      <c r="A675" s="30"/>
    </row>
    <row r="676" ht="15.75" customHeight="1">
      <c r="A676" s="30"/>
    </row>
    <row r="677" ht="15.75" customHeight="1">
      <c r="A677" s="30"/>
    </row>
    <row r="678" ht="15.75" customHeight="1">
      <c r="A678" s="30"/>
    </row>
    <row r="679" ht="15.75" customHeight="1">
      <c r="A679" s="30"/>
    </row>
    <row r="680" ht="15.75" customHeight="1">
      <c r="A680" s="30"/>
    </row>
    <row r="681" ht="15.75" customHeight="1">
      <c r="A681" s="30"/>
    </row>
    <row r="682" ht="15.75" customHeight="1">
      <c r="A682" s="30"/>
    </row>
    <row r="683" ht="15.75" customHeight="1">
      <c r="A683" s="30"/>
    </row>
    <row r="684" ht="15.75" customHeight="1">
      <c r="A684" s="30"/>
    </row>
    <row r="685" ht="15.75" customHeight="1">
      <c r="A685" s="30"/>
    </row>
    <row r="686" ht="15.75" customHeight="1">
      <c r="A686" s="30"/>
    </row>
    <row r="687" ht="15.75" customHeight="1">
      <c r="A687" s="30"/>
    </row>
    <row r="688" ht="15.75" customHeight="1">
      <c r="A688" s="30"/>
    </row>
    <row r="689" ht="15.75" customHeight="1">
      <c r="A689" s="30"/>
    </row>
    <row r="690" ht="15.75" customHeight="1">
      <c r="A690" s="30"/>
    </row>
    <row r="691" ht="15.75" customHeight="1">
      <c r="A691" s="30"/>
    </row>
    <row r="692" ht="15.75" customHeight="1">
      <c r="A692" s="30"/>
    </row>
    <row r="693" ht="15.75" customHeight="1">
      <c r="A693" s="30"/>
    </row>
    <row r="694" ht="15.75" customHeight="1">
      <c r="A694" s="30"/>
    </row>
    <row r="695" ht="15.75" customHeight="1">
      <c r="A695" s="30"/>
    </row>
    <row r="696" ht="15.75" customHeight="1">
      <c r="A696" s="30"/>
    </row>
    <row r="697" ht="15.75" customHeight="1">
      <c r="A697" s="30"/>
    </row>
    <row r="698" ht="15.75" customHeight="1">
      <c r="A698" s="30"/>
    </row>
    <row r="699" ht="15.75" customHeight="1">
      <c r="A699" s="30"/>
    </row>
    <row r="700" ht="15.75" customHeight="1">
      <c r="A700" s="30"/>
    </row>
    <row r="701" ht="15.75" customHeight="1">
      <c r="A701" s="30"/>
    </row>
    <row r="702" ht="15.75" customHeight="1">
      <c r="A702" s="30"/>
    </row>
    <row r="703" ht="15.75" customHeight="1">
      <c r="A703" s="30"/>
    </row>
    <row r="704" ht="15.75" customHeight="1">
      <c r="A704" s="30"/>
    </row>
    <row r="705" ht="15.75" customHeight="1">
      <c r="A705" s="30"/>
    </row>
    <row r="706" ht="15.75" customHeight="1">
      <c r="A706" s="30"/>
    </row>
    <row r="707" ht="15.75" customHeight="1">
      <c r="A707" s="30"/>
    </row>
    <row r="708" ht="15.75" customHeight="1">
      <c r="A708" s="30"/>
    </row>
    <row r="709" ht="15.75" customHeight="1">
      <c r="A709" s="30"/>
    </row>
    <row r="710" ht="15.75" customHeight="1">
      <c r="A710" s="30"/>
    </row>
    <row r="711" ht="15.75" customHeight="1">
      <c r="A711" s="30"/>
    </row>
    <row r="712" ht="15.75" customHeight="1">
      <c r="A712" s="30"/>
    </row>
    <row r="713" ht="15.75" customHeight="1">
      <c r="A713" s="30"/>
    </row>
    <row r="714" ht="15.75" customHeight="1">
      <c r="A714" s="30"/>
    </row>
    <row r="715" ht="15.75" customHeight="1">
      <c r="A715" s="30"/>
    </row>
    <row r="716" ht="15.75" customHeight="1">
      <c r="A716" s="30"/>
    </row>
    <row r="717" ht="15.75" customHeight="1">
      <c r="A717" s="30"/>
    </row>
    <row r="718" ht="15.75" customHeight="1">
      <c r="A718" s="30"/>
    </row>
    <row r="719" ht="15.75" customHeight="1">
      <c r="A719" s="30"/>
    </row>
    <row r="720" ht="15.75" customHeight="1">
      <c r="A720" s="30"/>
    </row>
    <row r="721" ht="15.75" customHeight="1">
      <c r="A721" s="30"/>
    </row>
    <row r="722" ht="15.75" customHeight="1">
      <c r="A722" s="30"/>
    </row>
    <row r="723" ht="15.75" customHeight="1">
      <c r="A723" s="30"/>
    </row>
    <row r="724" ht="15.75" customHeight="1">
      <c r="A724" s="30"/>
    </row>
    <row r="725" ht="15.75" customHeight="1">
      <c r="A725" s="30"/>
    </row>
    <row r="726" ht="15.75" customHeight="1">
      <c r="A726" s="30"/>
    </row>
    <row r="727" ht="15.75" customHeight="1">
      <c r="A727" s="30"/>
    </row>
    <row r="728" ht="15.75" customHeight="1">
      <c r="A728" s="30"/>
    </row>
    <row r="729" ht="15.75" customHeight="1">
      <c r="A729" s="30"/>
    </row>
    <row r="730" ht="15.75" customHeight="1">
      <c r="A730" s="30"/>
    </row>
    <row r="731" ht="15.75" customHeight="1">
      <c r="A731" s="30"/>
    </row>
    <row r="732" ht="15.75" customHeight="1">
      <c r="A732" s="30"/>
    </row>
    <row r="733" ht="15.75" customHeight="1">
      <c r="A733" s="30"/>
    </row>
    <row r="734" ht="15.75" customHeight="1">
      <c r="A734" s="30"/>
    </row>
    <row r="735" ht="15.75" customHeight="1">
      <c r="A735" s="30"/>
    </row>
    <row r="736" ht="15.75" customHeight="1">
      <c r="A736" s="30"/>
    </row>
    <row r="737" ht="15.75" customHeight="1">
      <c r="A737" s="30"/>
    </row>
    <row r="738" ht="15.75" customHeight="1">
      <c r="A738" s="30"/>
    </row>
    <row r="739" ht="15.75" customHeight="1">
      <c r="A739" s="30"/>
    </row>
    <row r="740" ht="15.75" customHeight="1">
      <c r="A740" s="30"/>
    </row>
    <row r="741" ht="15.75" customHeight="1">
      <c r="A741" s="30"/>
    </row>
    <row r="742" ht="15.75" customHeight="1">
      <c r="A742" s="30"/>
    </row>
    <row r="743" ht="15.75" customHeight="1">
      <c r="A743" s="30"/>
    </row>
    <row r="744" ht="15.75" customHeight="1">
      <c r="A744" s="30"/>
    </row>
    <row r="745" ht="15.75" customHeight="1">
      <c r="A745" s="30"/>
    </row>
    <row r="746" ht="15.75" customHeight="1">
      <c r="A746" s="30"/>
    </row>
    <row r="747" ht="15.75" customHeight="1">
      <c r="A747" s="30"/>
    </row>
    <row r="748" ht="15.75" customHeight="1">
      <c r="A748" s="30"/>
    </row>
    <row r="749" ht="15.75" customHeight="1">
      <c r="A749" s="30"/>
    </row>
    <row r="750" ht="15.75" customHeight="1">
      <c r="A750" s="30"/>
    </row>
    <row r="751" ht="15.75" customHeight="1">
      <c r="A751" s="30"/>
    </row>
    <row r="752" ht="15.75" customHeight="1">
      <c r="A752" s="30"/>
    </row>
    <row r="753" ht="15.75" customHeight="1">
      <c r="A753" s="30"/>
    </row>
    <row r="754" ht="15.75" customHeight="1">
      <c r="A754" s="30"/>
    </row>
    <row r="755" ht="15.75" customHeight="1">
      <c r="A755" s="30"/>
    </row>
    <row r="756" ht="15.75" customHeight="1">
      <c r="A756" s="30"/>
    </row>
    <row r="757" ht="15.75" customHeight="1">
      <c r="A757" s="30"/>
    </row>
    <row r="758" ht="15.75" customHeight="1">
      <c r="A758" s="30"/>
    </row>
    <row r="759" ht="15.75" customHeight="1">
      <c r="A759" s="30"/>
    </row>
    <row r="760" ht="15.75" customHeight="1">
      <c r="A760" s="30"/>
    </row>
    <row r="761" ht="15.75" customHeight="1">
      <c r="A761" s="30"/>
    </row>
    <row r="762" ht="15.75" customHeight="1">
      <c r="A762" s="30"/>
    </row>
    <row r="763" ht="15.75" customHeight="1">
      <c r="A763" s="30"/>
    </row>
    <row r="764" ht="15.75" customHeight="1">
      <c r="A764" s="30"/>
    </row>
    <row r="765" ht="15.75" customHeight="1">
      <c r="A765" s="30"/>
    </row>
    <row r="766" ht="15.75" customHeight="1">
      <c r="A766" s="30"/>
    </row>
    <row r="767" ht="15.75" customHeight="1">
      <c r="A767" s="30"/>
    </row>
    <row r="768" ht="15.75" customHeight="1">
      <c r="A768" s="30"/>
    </row>
    <row r="769" ht="15.75" customHeight="1">
      <c r="A769" s="30"/>
    </row>
    <row r="770" ht="15.75" customHeight="1">
      <c r="A770" s="30"/>
    </row>
    <row r="771" ht="15.75" customHeight="1">
      <c r="A771" s="30"/>
    </row>
    <row r="772" ht="15.75" customHeight="1">
      <c r="A772" s="30"/>
    </row>
    <row r="773" ht="15.75" customHeight="1">
      <c r="A773" s="30"/>
    </row>
    <row r="774" ht="15.75" customHeight="1">
      <c r="A774" s="30"/>
    </row>
    <row r="775" ht="15.75" customHeight="1">
      <c r="A775" s="30"/>
    </row>
    <row r="776" ht="15.75" customHeight="1">
      <c r="A776" s="30"/>
    </row>
    <row r="777" ht="15.75" customHeight="1">
      <c r="A777" s="30"/>
    </row>
    <row r="778" ht="15.75" customHeight="1">
      <c r="A778" s="30"/>
    </row>
    <row r="779" ht="15.75" customHeight="1">
      <c r="A779" s="30"/>
    </row>
    <row r="780" ht="15.75" customHeight="1">
      <c r="A780" s="30"/>
    </row>
    <row r="781" ht="15.75" customHeight="1">
      <c r="A781" s="30"/>
    </row>
    <row r="782" ht="15.75" customHeight="1">
      <c r="A782" s="30"/>
    </row>
    <row r="783" ht="15.75" customHeight="1">
      <c r="A783" s="30"/>
    </row>
    <row r="784" ht="15.75" customHeight="1">
      <c r="A784" s="30"/>
    </row>
    <row r="785" ht="15.75" customHeight="1">
      <c r="A785" s="30"/>
    </row>
    <row r="786" ht="15.75" customHeight="1">
      <c r="A786" s="30"/>
    </row>
    <row r="787" ht="15.75" customHeight="1">
      <c r="A787" s="30"/>
    </row>
    <row r="788" ht="15.75" customHeight="1">
      <c r="A788" s="30"/>
    </row>
    <row r="789" ht="15.75" customHeight="1">
      <c r="A789" s="30"/>
    </row>
    <row r="790" ht="15.75" customHeight="1">
      <c r="A790" s="30"/>
    </row>
    <row r="791" ht="15.75" customHeight="1">
      <c r="A791" s="30"/>
    </row>
    <row r="792" ht="15.75" customHeight="1">
      <c r="A792" s="30"/>
    </row>
    <row r="793" ht="15.75" customHeight="1">
      <c r="A793" s="30"/>
    </row>
    <row r="794" ht="15.75" customHeight="1">
      <c r="A794" s="30"/>
    </row>
    <row r="795" ht="15.75" customHeight="1">
      <c r="A795" s="30"/>
    </row>
    <row r="796" ht="15.75" customHeight="1">
      <c r="A796" s="30"/>
    </row>
    <row r="797" ht="15.75" customHeight="1">
      <c r="A797" s="30"/>
    </row>
    <row r="798" ht="15.75" customHeight="1">
      <c r="A798" s="30"/>
    </row>
    <row r="799" ht="15.75" customHeight="1">
      <c r="A799" s="30"/>
    </row>
    <row r="800" ht="15.75" customHeight="1">
      <c r="A800" s="30"/>
    </row>
    <row r="801" ht="15.75" customHeight="1">
      <c r="A801" s="30"/>
    </row>
    <row r="802" ht="15.75" customHeight="1">
      <c r="A802" s="30"/>
    </row>
    <row r="803" ht="15.75" customHeight="1">
      <c r="A803" s="30"/>
    </row>
    <row r="804" ht="15.75" customHeight="1">
      <c r="A804" s="30"/>
    </row>
    <row r="805" ht="15.75" customHeight="1">
      <c r="A805" s="30"/>
    </row>
    <row r="806" ht="15.75" customHeight="1">
      <c r="A806" s="30"/>
    </row>
    <row r="807" ht="15.75" customHeight="1">
      <c r="A807" s="30"/>
    </row>
    <row r="808" ht="15.75" customHeight="1">
      <c r="A808" s="30"/>
    </row>
    <row r="809" ht="15.75" customHeight="1">
      <c r="A809" s="30"/>
    </row>
    <row r="810" ht="15.75" customHeight="1">
      <c r="A810" s="30"/>
    </row>
    <row r="811" ht="15.75" customHeight="1">
      <c r="A811" s="30"/>
    </row>
    <row r="812" ht="15.75" customHeight="1">
      <c r="A812" s="30"/>
    </row>
    <row r="813" ht="15.75" customHeight="1">
      <c r="A813" s="30"/>
    </row>
    <row r="814" ht="15.75" customHeight="1">
      <c r="A814" s="30"/>
    </row>
    <row r="815" ht="15.75" customHeight="1">
      <c r="A815" s="30"/>
    </row>
    <row r="816" ht="15.75" customHeight="1">
      <c r="A816" s="30"/>
    </row>
    <row r="817" ht="15.75" customHeight="1">
      <c r="A817" s="30"/>
    </row>
    <row r="818" ht="15.75" customHeight="1">
      <c r="A818" s="30"/>
    </row>
    <row r="819" ht="15.75" customHeight="1">
      <c r="A819" s="30"/>
    </row>
    <row r="820" ht="15.75" customHeight="1">
      <c r="A820" s="30"/>
    </row>
    <row r="821" ht="15.75" customHeight="1">
      <c r="A821" s="30"/>
    </row>
    <row r="822" ht="15.75" customHeight="1">
      <c r="A822" s="30"/>
    </row>
    <row r="823" ht="15.75" customHeight="1">
      <c r="A823" s="30"/>
    </row>
    <row r="824" ht="15.75" customHeight="1">
      <c r="A824" s="30"/>
    </row>
    <row r="825" ht="15.75" customHeight="1">
      <c r="A825" s="30"/>
    </row>
    <row r="826" ht="15.75" customHeight="1">
      <c r="A826" s="30"/>
    </row>
    <row r="827" ht="15.75" customHeight="1">
      <c r="A827" s="30"/>
    </row>
    <row r="828" ht="15.75" customHeight="1">
      <c r="A828" s="30"/>
    </row>
    <row r="829" ht="15.75" customHeight="1">
      <c r="A829" s="30"/>
    </row>
    <row r="830" ht="15.75" customHeight="1">
      <c r="A830" s="30"/>
    </row>
    <row r="831" ht="15.75" customHeight="1">
      <c r="A831" s="30"/>
    </row>
    <row r="832" ht="15.75" customHeight="1">
      <c r="A832" s="30"/>
    </row>
    <row r="833" ht="15.75" customHeight="1">
      <c r="A833" s="30"/>
    </row>
    <row r="834" ht="15.75" customHeight="1">
      <c r="A834" s="30"/>
    </row>
    <row r="835" ht="15.75" customHeight="1">
      <c r="A835" s="30"/>
    </row>
    <row r="836" ht="15.75" customHeight="1">
      <c r="A836" s="30"/>
    </row>
    <row r="837" ht="15.75" customHeight="1">
      <c r="A837" s="30"/>
    </row>
    <row r="838" ht="15.75" customHeight="1">
      <c r="A838" s="30"/>
    </row>
    <row r="839" ht="15.75" customHeight="1">
      <c r="A839" s="30"/>
    </row>
    <row r="840" ht="15.75" customHeight="1">
      <c r="A840" s="30"/>
    </row>
    <row r="841" ht="15.75" customHeight="1">
      <c r="A841" s="30"/>
    </row>
    <row r="842" ht="15.75" customHeight="1">
      <c r="A842" s="30"/>
    </row>
    <row r="843" ht="15.75" customHeight="1">
      <c r="A843" s="30"/>
    </row>
    <row r="844" ht="15.75" customHeight="1">
      <c r="A844" s="30"/>
    </row>
    <row r="845" ht="15.75" customHeight="1">
      <c r="A845" s="30"/>
    </row>
    <row r="846" ht="15.75" customHeight="1">
      <c r="A846" s="30"/>
    </row>
    <row r="847" ht="15.75" customHeight="1">
      <c r="A847" s="30"/>
    </row>
    <row r="848" ht="15.75" customHeight="1">
      <c r="A848" s="30"/>
    </row>
    <row r="849" ht="15.75" customHeight="1">
      <c r="A849" s="30"/>
    </row>
    <row r="850" ht="15.75" customHeight="1">
      <c r="A850" s="30"/>
    </row>
    <row r="851" ht="15.75" customHeight="1">
      <c r="A851" s="30"/>
    </row>
    <row r="852" ht="15.75" customHeight="1">
      <c r="A852" s="30"/>
    </row>
    <row r="853" ht="15.75" customHeight="1">
      <c r="A853" s="30"/>
    </row>
    <row r="854" ht="15.75" customHeight="1">
      <c r="A854" s="30"/>
    </row>
    <row r="855" ht="15.75" customHeight="1">
      <c r="A855" s="30"/>
    </row>
    <row r="856" ht="15.75" customHeight="1">
      <c r="A856" s="30"/>
    </row>
    <row r="857" ht="15.75" customHeight="1">
      <c r="A857" s="30"/>
    </row>
    <row r="858" ht="15.75" customHeight="1">
      <c r="A858" s="30"/>
    </row>
    <row r="859" ht="15.75" customHeight="1">
      <c r="A859" s="30"/>
    </row>
    <row r="860" ht="15.75" customHeight="1">
      <c r="A860" s="30"/>
    </row>
    <row r="861" ht="15.75" customHeight="1">
      <c r="A861" s="30"/>
    </row>
    <row r="862" ht="15.75" customHeight="1">
      <c r="A862" s="30"/>
    </row>
    <row r="863" ht="15.75" customHeight="1">
      <c r="A863" s="30"/>
    </row>
    <row r="864" ht="15.75" customHeight="1">
      <c r="A864" s="30"/>
    </row>
    <row r="865" ht="15.75" customHeight="1">
      <c r="A865" s="30"/>
    </row>
    <row r="866" ht="15.75" customHeight="1">
      <c r="A866" s="30"/>
    </row>
    <row r="867" ht="15.75" customHeight="1">
      <c r="A867" s="30"/>
    </row>
    <row r="868" ht="15.75" customHeight="1">
      <c r="A868" s="30"/>
    </row>
    <row r="869" ht="15.75" customHeight="1">
      <c r="A869" s="30"/>
    </row>
    <row r="870" ht="15.75" customHeight="1">
      <c r="A870" s="30"/>
    </row>
    <row r="871" ht="15.75" customHeight="1">
      <c r="A871" s="30"/>
    </row>
    <row r="872" ht="15.75" customHeight="1">
      <c r="A872" s="30"/>
    </row>
    <row r="873" ht="15.75" customHeight="1">
      <c r="A873" s="30"/>
    </row>
    <row r="874" ht="15.75" customHeight="1">
      <c r="A874" s="30"/>
    </row>
    <row r="875" ht="15.75" customHeight="1">
      <c r="A875" s="30"/>
    </row>
    <row r="876" ht="15.75" customHeight="1">
      <c r="A876" s="30"/>
    </row>
    <row r="877" ht="15.75" customHeight="1">
      <c r="A877" s="30"/>
    </row>
    <row r="878" ht="15.75" customHeight="1">
      <c r="A878" s="30"/>
    </row>
    <row r="879" ht="15.75" customHeight="1">
      <c r="A879" s="30"/>
    </row>
    <row r="880" ht="15.75" customHeight="1">
      <c r="A880" s="30"/>
    </row>
    <row r="881" ht="15.75" customHeight="1">
      <c r="A881" s="30"/>
    </row>
    <row r="882" ht="15.75" customHeight="1">
      <c r="A882" s="30"/>
    </row>
    <row r="883" ht="15.75" customHeight="1">
      <c r="A883" s="30"/>
    </row>
    <row r="884" ht="15.75" customHeight="1">
      <c r="A884" s="30"/>
    </row>
    <row r="885" ht="15.75" customHeight="1">
      <c r="A885" s="30"/>
    </row>
    <row r="886" ht="15.75" customHeight="1">
      <c r="A886" s="30"/>
    </row>
    <row r="887" ht="15.75" customHeight="1">
      <c r="A887" s="30"/>
    </row>
    <row r="888" ht="15.75" customHeight="1">
      <c r="A888" s="30"/>
    </row>
    <row r="889" ht="15.75" customHeight="1">
      <c r="A889" s="30"/>
    </row>
    <row r="890" ht="15.75" customHeight="1">
      <c r="A890" s="30"/>
    </row>
    <row r="891" ht="15.75" customHeight="1">
      <c r="A891" s="30"/>
    </row>
    <row r="892" ht="15.75" customHeight="1">
      <c r="A892" s="30"/>
    </row>
    <row r="893" ht="15.75" customHeight="1">
      <c r="A893" s="30"/>
    </row>
    <row r="894" ht="15.75" customHeight="1">
      <c r="A894" s="30"/>
    </row>
    <row r="895" ht="15.75" customHeight="1">
      <c r="A895" s="30"/>
    </row>
    <row r="896" ht="15.75" customHeight="1">
      <c r="A896" s="30"/>
    </row>
    <row r="897" ht="15.75" customHeight="1">
      <c r="A897" s="30"/>
    </row>
    <row r="898" ht="15.75" customHeight="1">
      <c r="A898" s="30"/>
    </row>
    <row r="899" ht="15.75" customHeight="1">
      <c r="A899" s="30"/>
    </row>
    <row r="900" ht="15.75" customHeight="1">
      <c r="A900" s="30"/>
    </row>
    <row r="901" ht="15.75" customHeight="1">
      <c r="A901" s="30"/>
    </row>
    <row r="902" ht="15.75" customHeight="1">
      <c r="A902" s="30"/>
    </row>
    <row r="903" ht="15.75" customHeight="1">
      <c r="A903" s="30"/>
    </row>
    <row r="904" ht="15.75" customHeight="1">
      <c r="A904" s="30"/>
    </row>
    <row r="905" ht="15.75" customHeight="1">
      <c r="A905" s="30"/>
    </row>
    <row r="906" ht="15.75" customHeight="1">
      <c r="A906" s="30"/>
    </row>
    <row r="907" ht="15.75" customHeight="1">
      <c r="A907" s="30"/>
    </row>
    <row r="908" ht="15.75" customHeight="1">
      <c r="A908" s="30"/>
    </row>
    <row r="909" ht="15.75" customHeight="1">
      <c r="A909" s="30"/>
    </row>
    <row r="910" ht="15.75" customHeight="1">
      <c r="A910" s="30"/>
    </row>
    <row r="911" ht="15.75" customHeight="1">
      <c r="A911" s="30"/>
    </row>
    <row r="912" ht="15.75" customHeight="1">
      <c r="A912" s="30"/>
    </row>
    <row r="913" ht="15.75" customHeight="1">
      <c r="A913" s="30"/>
    </row>
    <row r="914" ht="15.75" customHeight="1">
      <c r="A914" s="30"/>
    </row>
    <row r="915" ht="15.75" customHeight="1">
      <c r="A915" s="30"/>
    </row>
    <row r="916" ht="15.75" customHeight="1">
      <c r="A916" s="30"/>
    </row>
    <row r="917" ht="15.75" customHeight="1">
      <c r="A917" s="30"/>
    </row>
    <row r="918" ht="15.75" customHeight="1">
      <c r="A918" s="30"/>
    </row>
    <row r="919" ht="15.75" customHeight="1">
      <c r="A919" s="30"/>
    </row>
    <row r="920" ht="15.75" customHeight="1">
      <c r="A920" s="30"/>
    </row>
    <row r="921" ht="15.75" customHeight="1">
      <c r="A921" s="30"/>
    </row>
    <row r="922" ht="15.75" customHeight="1">
      <c r="A922" s="30"/>
    </row>
    <row r="923" ht="15.75" customHeight="1">
      <c r="A923" s="30"/>
    </row>
    <row r="924" ht="15.75" customHeight="1">
      <c r="A924" s="30"/>
    </row>
    <row r="925" ht="15.75" customHeight="1">
      <c r="A925" s="30"/>
    </row>
    <row r="926" ht="15.75" customHeight="1">
      <c r="A926" s="30"/>
    </row>
    <row r="927" ht="15.75" customHeight="1">
      <c r="A927" s="30"/>
    </row>
    <row r="928" ht="15.75" customHeight="1">
      <c r="A928" s="30"/>
    </row>
    <row r="929" ht="15.75" customHeight="1">
      <c r="A929" s="30"/>
    </row>
    <row r="930" ht="15.75" customHeight="1">
      <c r="A930" s="30"/>
    </row>
    <row r="931" ht="15.75" customHeight="1">
      <c r="A931" s="30"/>
    </row>
    <row r="932" ht="15.75" customHeight="1">
      <c r="A932" s="30"/>
    </row>
    <row r="933" ht="15.75" customHeight="1">
      <c r="A933" s="30"/>
    </row>
    <row r="934" ht="15.75" customHeight="1">
      <c r="A934" s="30"/>
    </row>
    <row r="935" ht="15.75" customHeight="1">
      <c r="A935" s="30"/>
    </row>
    <row r="936" ht="15.75" customHeight="1">
      <c r="A936" s="30"/>
    </row>
    <row r="937" ht="15.75" customHeight="1">
      <c r="A937" s="30"/>
    </row>
    <row r="938" ht="15.75" customHeight="1">
      <c r="A938" s="30"/>
    </row>
    <row r="939" ht="15.75" customHeight="1">
      <c r="A939" s="30"/>
    </row>
    <row r="940" ht="15.75" customHeight="1">
      <c r="A940" s="30"/>
    </row>
    <row r="941" ht="15.75" customHeight="1">
      <c r="A941" s="30"/>
    </row>
    <row r="942" ht="15.75" customHeight="1">
      <c r="A942" s="30"/>
    </row>
    <row r="943" ht="15.75" customHeight="1">
      <c r="A943" s="30"/>
    </row>
    <row r="944" ht="15.75" customHeight="1">
      <c r="A944" s="30"/>
    </row>
    <row r="945" ht="15.75" customHeight="1">
      <c r="A945" s="30"/>
    </row>
    <row r="946" ht="15.75" customHeight="1">
      <c r="A946" s="30"/>
    </row>
    <row r="947" ht="15.75" customHeight="1">
      <c r="A947" s="30"/>
    </row>
    <row r="948" ht="15.75" customHeight="1">
      <c r="A948" s="30"/>
    </row>
    <row r="949" ht="15.75" customHeight="1">
      <c r="A949" s="30"/>
    </row>
    <row r="950" ht="15.75" customHeight="1">
      <c r="A950" s="30"/>
    </row>
    <row r="951" ht="15.75" customHeight="1">
      <c r="A951" s="30"/>
    </row>
    <row r="952" ht="15.75" customHeight="1">
      <c r="A952" s="30"/>
    </row>
    <row r="953" ht="15.75" customHeight="1">
      <c r="A953" s="30"/>
    </row>
    <row r="954" ht="15.75" customHeight="1">
      <c r="A954" s="30"/>
    </row>
    <row r="955" ht="15.75" customHeight="1">
      <c r="A955" s="30"/>
    </row>
    <row r="956" ht="15.75" customHeight="1">
      <c r="A956" s="30"/>
    </row>
    <row r="957" ht="15.75" customHeight="1">
      <c r="A957" s="30"/>
    </row>
    <row r="958" ht="15.75" customHeight="1">
      <c r="A958" s="30"/>
    </row>
    <row r="959" ht="15.75" customHeight="1">
      <c r="A959" s="30"/>
    </row>
    <row r="960" ht="15.75" customHeight="1">
      <c r="A960" s="30"/>
    </row>
    <row r="961" ht="15.75" customHeight="1">
      <c r="A961" s="30"/>
    </row>
    <row r="962" ht="15.75" customHeight="1">
      <c r="A962" s="30"/>
    </row>
    <row r="963" ht="15.75" customHeight="1">
      <c r="A963" s="30"/>
    </row>
    <row r="964" ht="15.75" customHeight="1">
      <c r="A964" s="30"/>
    </row>
    <row r="965" ht="15.75" customHeight="1">
      <c r="A965" s="30"/>
    </row>
    <row r="966" ht="15.75" customHeight="1">
      <c r="A966" s="30"/>
    </row>
    <row r="967" ht="15.75" customHeight="1">
      <c r="A967" s="30"/>
    </row>
    <row r="968" ht="15.75" customHeight="1">
      <c r="A968" s="30"/>
    </row>
    <row r="969" ht="15.75" customHeight="1">
      <c r="A969" s="30"/>
    </row>
    <row r="970" ht="15.75" customHeight="1">
      <c r="A970" s="30"/>
    </row>
    <row r="971" ht="15.75" customHeight="1">
      <c r="A971" s="30"/>
    </row>
    <row r="972" ht="15.75" customHeight="1">
      <c r="A972" s="30"/>
    </row>
    <row r="973" ht="15.75" customHeight="1">
      <c r="A973" s="30"/>
    </row>
    <row r="974" ht="15.75" customHeight="1">
      <c r="A974" s="30"/>
    </row>
    <row r="975" ht="15.75" customHeight="1">
      <c r="A975" s="30"/>
    </row>
    <row r="976" ht="15.75" customHeight="1">
      <c r="A976" s="30"/>
    </row>
    <row r="977" ht="15.75" customHeight="1">
      <c r="A977" s="30"/>
    </row>
    <row r="978" ht="15.75" customHeight="1">
      <c r="A978" s="30"/>
    </row>
    <row r="979" ht="15.75" customHeight="1">
      <c r="A979" s="30"/>
    </row>
    <row r="980" ht="15.75" customHeight="1">
      <c r="A980" s="30"/>
    </row>
    <row r="981" ht="15.75" customHeight="1">
      <c r="A981" s="30"/>
    </row>
    <row r="982" ht="15.75" customHeight="1">
      <c r="A982" s="30"/>
    </row>
    <row r="983" ht="15.75" customHeight="1">
      <c r="A983" s="30"/>
    </row>
    <row r="984" ht="15.75" customHeight="1">
      <c r="A984" s="30"/>
    </row>
    <row r="985" ht="15.75" customHeight="1">
      <c r="A985" s="30"/>
    </row>
    <row r="986" ht="15.75" customHeight="1">
      <c r="A986" s="30"/>
    </row>
    <row r="987" ht="15.75" customHeight="1">
      <c r="A987" s="30"/>
    </row>
    <row r="988" ht="15.75" customHeight="1">
      <c r="A988" s="30"/>
    </row>
    <row r="989" ht="15.75" customHeight="1">
      <c r="A989" s="30"/>
    </row>
    <row r="990" ht="15.75" customHeight="1">
      <c r="A990" s="30"/>
    </row>
    <row r="991" ht="15.75" customHeight="1">
      <c r="A991" s="30"/>
    </row>
    <row r="992" ht="15.75" customHeight="1">
      <c r="A992" s="30"/>
    </row>
    <row r="993" ht="15.75" customHeight="1">
      <c r="A993" s="30"/>
    </row>
    <row r="994" ht="15.75" customHeight="1">
      <c r="A994" s="30"/>
    </row>
    <row r="995" ht="15.75" customHeight="1">
      <c r="A995" s="30"/>
    </row>
    <row r="996" ht="15.75" customHeight="1">
      <c r="A996" s="30"/>
    </row>
    <row r="997" ht="15.75" customHeight="1">
      <c r="A997" s="30"/>
    </row>
    <row r="998" ht="15.75" customHeight="1">
      <c r="A998" s="30"/>
    </row>
    <row r="999" ht="15.75" customHeight="1">
      <c r="A999" s="30"/>
    </row>
    <row r="1000" ht="15.75" customHeight="1">
      <c r="A1000" s="3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2015-01-14T19:44:23Z</dcterms:created>
  <dc:creator>Lars</dc:creator>
</cp:coreProperties>
</file>